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C:\Users\user\OneDrive - INITIATIVE DOLE TERRITOIRES\COVID-19\Fonds PH Covid 19\"/>
    </mc:Choice>
  </mc:AlternateContent>
  <xr:revisionPtr revIDLastSave="1" documentId="8_{E8FCB2D5-809B-4DD2-A13E-1BC00CDA1936}" xr6:coauthVersionLast="36" xr6:coauthVersionMax="36" xr10:uidLastSave="{F4BD3E3D-5EFA-4504-AED6-BAE4C7FA1CE9}"/>
  <bookViews>
    <workbookView xWindow="0" yWindow="0" windowWidth="19200" windowHeight="6504" xr2:uid="{00000000-000D-0000-FFFF-FFFF00000000}"/>
  </bookViews>
  <sheets>
    <sheet name="Descriptif dispositif" sheetId="12" r:id="rId1"/>
    <sheet name="présentation" sheetId="9" r:id="rId2"/>
    <sheet name="Données de votre entreprise" sheetId="7" r:id="rId3"/>
    <sheet name="Aides financières" sheetId="11" r:id="rId4"/>
    <sheet name=" analyse financière" sheetId="8" r:id="rId5"/>
    <sheet name="suivi tréso" sheetId="6" r:id="rId6"/>
    <sheet name="Simulateur de prêt" sheetId="3" r:id="rId7"/>
  </sheets>
  <externalReferences>
    <externalReference r:id="rId8"/>
  </externalReferences>
  <definedNames>
    <definedName name="NACCRE">'[1]FINANCEMENT 1'!$O$7</definedName>
    <definedName name="PAI">'[1]FINANCEMENT 1'!$O$8</definedName>
    <definedName name="taux_TVA">[1]Variables!$B$12</definedName>
    <definedName name="taux_TVA_R">[1]Variables!$B$13</definedName>
    <definedName name="TVA_invest">[1]INVEST!$N$56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 l="1"/>
  <c r="O12" i="6" l="1"/>
  <c r="O13" i="6"/>
  <c r="O14" i="6"/>
  <c r="O15" i="6"/>
  <c r="O16" i="6"/>
  <c r="O17" i="6"/>
  <c r="O18" i="6"/>
  <c r="O19" i="6"/>
  <c r="O20" i="6"/>
  <c r="O21" i="6"/>
  <c r="O22" i="6"/>
  <c r="O11" i="6"/>
  <c r="O10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25" i="6"/>
  <c r="N53" i="6" l="1"/>
  <c r="N23" i="6" l="1"/>
  <c r="E27" i="8" l="1"/>
  <c r="N55" i="6" l="1"/>
  <c r="C53" i="6"/>
  <c r="D53" i="6"/>
  <c r="E53" i="6"/>
  <c r="F53" i="6"/>
  <c r="G53" i="6"/>
  <c r="H53" i="6"/>
  <c r="I53" i="6"/>
  <c r="J53" i="6"/>
  <c r="K53" i="6"/>
  <c r="L53" i="6"/>
  <c r="M53" i="6"/>
  <c r="B53" i="6"/>
  <c r="E13" i="8"/>
  <c r="E12" i="8"/>
  <c r="E14" i="8"/>
  <c r="O53" i="6" l="1"/>
  <c r="C23" i="6"/>
  <c r="D23" i="6"/>
  <c r="D55" i="6" s="1"/>
  <c r="E23" i="6"/>
  <c r="E55" i="6" s="1"/>
  <c r="F23" i="6"/>
  <c r="F55" i="6" s="1"/>
  <c r="G23" i="6"/>
  <c r="G55" i="6" s="1"/>
  <c r="H23" i="6"/>
  <c r="H55" i="6" s="1"/>
  <c r="I23" i="6"/>
  <c r="I55" i="6" s="1"/>
  <c r="J23" i="6"/>
  <c r="J55" i="6" s="1"/>
  <c r="K23" i="6"/>
  <c r="K55" i="6" s="1"/>
  <c r="L23" i="6"/>
  <c r="L55" i="6" s="1"/>
  <c r="M23" i="6"/>
  <c r="M55" i="6" s="1"/>
  <c r="B23" i="6"/>
  <c r="B55" i="6" s="1"/>
  <c r="B57" i="6" s="1"/>
  <c r="C8" i="6" s="1"/>
  <c r="C55" i="6" l="1"/>
  <c r="C57" i="6" s="1"/>
  <c r="D8" i="6" s="1"/>
  <c r="D57" i="6" s="1"/>
  <c r="E8" i="6" s="1"/>
  <c r="E57" i="6" s="1"/>
  <c r="F8" i="6" s="1"/>
  <c r="F57" i="6" s="1"/>
  <c r="G8" i="6" s="1"/>
  <c r="G57" i="6" s="1"/>
  <c r="H8" i="6" s="1"/>
  <c r="H57" i="6" s="1"/>
  <c r="I8" i="6" s="1"/>
  <c r="I57" i="6" s="1"/>
  <c r="J8" i="6" s="1"/>
  <c r="J57" i="6" s="1"/>
  <c r="K8" i="6" s="1"/>
  <c r="K57" i="6" s="1"/>
  <c r="L8" i="6" s="1"/>
  <c r="L57" i="6" s="1"/>
  <c r="M8" i="6" s="1"/>
  <c r="M57" i="6" s="1"/>
  <c r="N8" i="6" s="1"/>
  <c r="N57" i="6" s="1"/>
  <c r="O23" i="6"/>
  <c r="D56" i="8"/>
  <c r="C56" i="8"/>
  <c r="E55" i="8"/>
  <c r="E54" i="8"/>
  <c r="D43" i="8"/>
  <c r="C43" i="8"/>
  <c r="E42" i="8"/>
  <c r="E41" i="8"/>
  <c r="E40" i="8"/>
  <c r="E28" i="8"/>
  <c r="D26" i="8"/>
  <c r="D29" i="8" s="1"/>
  <c r="C26" i="8"/>
  <c r="C29" i="8" s="1"/>
  <c r="E25" i="8"/>
  <c r="E24" i="8"/>
  <c r="E43" i="8" l="1"/>
  <c r="E56" i="8"/>
  <c r="E29" i="8"/>
  <c r="E26" i="8"/>
  <c r="O57" i="6"/>
  <c r="O55" i="6"/>
  <c r="C76" i="3" l="1"/>
  <c r="D75" i="3"/>
  <c r="D76" i="3" s="1"/>
  <c r="A20" i="3"/>
  <c r="A21" i="3" s="1"/>
  <c r="C19" i="3"/>
  <c r="B19" i="3"/>
  <c r="D13" i="3"/>
  <c r="B20" i="3" l="1"/>
  <c r="C20" i="3"/>
  <c r="D14" i="3"/>
  <c r="D19" i="3"/>
  <c r="A22" i="3"/>
  <c r="C21" i="3"/>
  <c r="B21" i="3"/>
  <c r="E75" i="3"/>
  <c r="D20" i="3" l="1"/>
  <c r="D21" i="3"/>
  <c r="B22" i="3"/>
  <c r="C22" i="3"/>
  <c r="A23" i="3"/>
  <c r="E76" i="3"/>
  <c r="D22" i="3" l="1"/>
  <c r="A24" i="3"/>
  <c r="C23" i="3"/>
  <c r="B23" i="3"/>
  <c r="D23" i="3" l="1"/>
  <c r="A25" i="3"/>
  <c r="C24" i="3"/>
  <c r="B24" i="3"/>
  <c r="D24" i="3" l="1"/>
  <c r="A26" i="3"/>
  <c r="C25" i="3"/>
  <c r="B25" i="3"/>
  <c r="B26" i="3" l="1"/>
  <c r="C26" i="3"/>
  <c r="A27" i="3"/>
  <c r="D25" i="3"/>
  <c r="D26" i="3" l="1"/>
  <c r="A28" i="3"/>
  <c r="C27" i="3"/>
  <c r="B27" i="3"/>
  <c r="F75" i="3"/>
  <c r="D27" i="3" l="1"/>
  <c r="G75" i="3"/>
  <c r="F76" i="3"/>
  <c r="C28" i="3"/>
  <c r="B28" i="3"/>
  <c r="A29" i="3"/>
  <c r="D28" i="3" l="1"/>
  <c r="A30" i="3"/>
  <c r="C29" i="3"/>
  <c r="B29" i="3"/>
  <c r="H75" i="3"/>
  <c r="G76" i="3"/>
  <c r="D29" i="3" l="1"/>
  <c r="I75" i="3"/>
  <c r="H76" i="3"/>
  <c r="B30" i="3"/>
  <c r="A31" i="3"/>
  <c r="C30" i="3"/>
  <c r="A32" i="3" l="1"/>
  <c r="C31" i="3"/>
  <c r="B31" i="3"/>
  <c r="D30" i="3"/>
  <c r="I76" i="3"/>
  <c r="J75" i="3"/>
  <c r="D31" i="3" l="1"/>
  <c r="K75" i="3"/>
  <c r="J76" i="3"/>
  <c r="B32" i="3"/>
  <c r="C32" i="3"/>
  <c r="A33" i="3"/>
  <c r="A34" i="3" l="1"/>
  <c r="C33" i="3"/>
  <c r="B33" i="3"/>
  <c r="L75" i="3"/>
  <c r="K76" i="3"/>
  <c r="D32" i="3"/>
  <c r="M75" i="3" l="1"/>
  <c r="L76" i="3"/>
  <c r="D33" i="3"/>
  <c r="B34" i="3"/>
  <c r="A35" i="3"/>
  <c r="C34" i="3"/>
  <c r="D34" i="3" l="1"/>
  <c r="A36" i="3"/>
  <c r="C35" i="3"/>
  <c r="B35" i="3"/>
  <c r="M76" i="3"/>
  <c r="N75" i="3"/>
  <c r="D35" i="3" l="1"/>
  <c r="O75" i="3"/>
  <c r="N76" i="3"/>
  <c r="C36" i="3"/>
  <c r="B36" i="3"/>
  <c r="A37" i="3"/>
  <c r="D36" i="3" l="1"/>
  <c r="A38" i="3"/>
  <c r="C37" i="3"/>
  <c r="B37" i="3"/>
  <c r="O76" i="3"/>
  <c r="P75" i="3"/>
  <c r="D37" i="3" l="1"/>
  <c r="Q75" i="3"/>
  <c r="P76" i="3"/>
  <c r="B38" i="3"/>
  <c r="A39" i="3"/>
  <c r="C38" i="3"/>
  <c r="D38" i="3" l="1"/>
  <c r="Q76" i="3"/>
  <c r="R75" i="3"/>
  <c r="A40" i="3"/>
  <c r="C39" i="3"/>
  <c r="B39" i="3"/>
  <c r="C40" i="3" l="1"/>
  <c r="B40" i="3"/>
  <c r="A41" i="3"/>
  <c r="S75" i="3"/>
  <c r="R76" i="3"/>
  <c r="D39" i="3"/>
  <c r="T75" i="3" l="1"/>
  <c r="S76" i="3"/>
  <c r="A42" i="3"/>
  <c r="C41" i="3"/>
  <c r="B41" i="3"/>
  <c r="D40" i="3"/>
  <c r="D41" i="3" l="1"/>
  <c r="B42" i="3"/>
  <c r="A43" i="3"/>
  <c r="C42" i="3"/>
  <c r="U75" i="3"/>
  <c r="U76" i="3" s="1"/>
  <c r="T76" i="3"/>
  <c r="D42" i="3" l="1"/>
  <c r="C43" i="3"/>
  <c r="A44" i="3"/>
  <c r="B43" i="3"/>
  <c r="D43" i="3" l="1"/>
  <c r="A45" i="3"/>
  <c r="B44" i="3"/>
  <c r="C44" i="3"/>
  <c r="D44" i="3" l="1"/>
  <c r="B45" i="3"/>
  <c r="A46" i="3"/>
  <c r="C45" i="3"/>
  <c r="D45" i="3" l="1"/>
  <c r="C46" i="3"/>
  <c r="B46" i="3"/>
  <c r="A47" i="3"/>
  <c r="C47" i="3" l="1"/>
  <c r="A48" i="3"/>
  <c r="B47" i="3"/>
  <c r="D46" i="3"/>
  <c r="A49" i="3" l="1"/>
  <c r="B48" i="3"/>
  <c r="C48" i="3"/>
  <c r="D47" i="3"/>
  <c r="D48" i="3" l="1"/>
  <c r="A50" i="3"/>
  <c r="B49" i="3"/>
  <c r="C49" i="3"/>
  <c r="D49" i="3" l="1"/>
  <c r="C50" i="3"/>
  <c r="A51" i="3"/>
  <c r="B50" i="3"/>
  <c r="C51" i="3" l="1"/>
  <c r="A52" i="3"/>
  <c r="B51" i="3"/>
  <c r="D50" i="3"/>
  <c r="A53" i="3" l="1"/>
  <c r="B52" i="3"/>
  <c r="C52" i="3"/>
  <c r="D51" i="3"/>
  <c r="D52" i="3" l="1"/>
  <c r="B53" i="3"/>
  <c r="A54" i="3"/>
  <c r="C53" i="3"/>
  <c r="D53" i="3" l="1"/>
  <c r="C54" i="3"/>
  <c r="B54" i="3"/>
  <c r="A55" i="3"/>
  <c r="C55" i="3" l="1"/>
  <c r="B55" i="3"/>
  <c r="A56" i="3"/>
  <c r="D54" i="3"/>
  <c r="C56" i="3" l="1"/>
  <c r="B56" i="3"/>
  <c r="A57" i="3"/>
  <c r="D55" i="3"/>
  <c r="D56" i="3" l="1"/>
  <c r="C57" i="3"/>
  <c r="B57" i="3"/>
  <c r="A58" i="3"/>
  <c r="D57" i="3" l="1"/>
  <c r="C58" i="3"/>
  <c r="B58" i="3"/>
  <c r="A59" i="3"/>
  <c r="D58" i="3" l="1"/>
  <c r="C59" i="3"/>
  <c r="B59" i="3"/>
  <c r="A60" i="3"/>
  <c r="D59" i="3" l="1"/>
  <c r="C60" i="3"/>
  <c r="B60" i="3"/>
  <c r="A61" i="3"/>
  <c r="D60" i="3" l="1"/>
  <c r="C61" i="3"/>
  <c r="B61" i="3"/>
  <c r="A62" i="3"/>
  <c r="C62" i="3" l="1"/>
  <c r="B62" i="3"/>
  <c r="A63" i="3"/>
  <c r="D61" i="3"/>
  <c r="C63" i="3" l="1"/>
  <c r="B63" i="3"/>
  <c r="A64" i="3"/>
  <c r="D62" i="3"/>
  <c r="D63" i="3" l="1"/>
  <c r="C64" i="3"/>
  <c r="B64" i="3"/>
  <c r="A65" i="3"/>
  <c r="C65" i="3" l="1"/>
  <c r="B65" i="3"/>
  <c r="A66" i="3"/>
  <c r="D64" i="3"/>
  <c r="C66" i="3" l="1"/>
  <c r="B66" i="3"/>
  <c r="A67" i="3"/>
  <c r="D65" i="3"/>
  <c r="D66" i="3" l="1"/>
  <c r="C67" i="3"/>
  <c r="B67" i="3"/>
  <c r="A68" i="3"/>
  <c r="D67" i="3" l="1"/>
  <c r="C68" i="3"/>
  <c r="B68" i="3"/>
  <c r="A69" i="3"/>
  <c r="C69" i="3" l="1"/>
  <c r="B69" i="3"/>
  <c r="A70" i="3"/>
  <c r="D68" i="3"/>
  <c r="C70" i="3" l="1"/>
  <c r="B70" i="3"/>
  <c r="D69" i="3"/>
  <c r="D70" i="3" l="1"/>
</calcChain>
</file>

<file path=xl/sharedStrings.xml><?xml version="1.0" encoding="utf-8"?>
<sst xmlns="http://schemas.openxmlformats.org/spreadsheetml/2006/main" count="441" uniqueCount="381">
  <si>
    <t>Durée</t>
  </si>
  <si>
    <t>Taux</t>
  </si>
  <si>
    <t>Montant du prêt</t>
  </si>
  <si>
    <t>Mensualité</t>
  </si>
  <si>
    <t>Montant décaissé</t>
  </si>
  <si>
    <t xml:space="preserve"> </t>
  </si>
  <si>
    <t>Coût du Crédit</t>
  </si>
  <si>
    <t>Mois</t>
  </si>
  <si>
    <t>Principal</t>
  </si>
  <si>
    <t>Intérêts</t>
  </si>
  <si>
    <t>PS</t>
  </si>
  <si>
    <t>Ex: j'emprunte 10000€. Je peux rembourser 5000€ au bout d'un an et je rembourse 5000€ sur 5 ans</t>
  </si>
  <si>
    <t>-Faites attention à bien estimer vos besoins sans les surévaluer! Un prêt se rembourse!</t>
  </si>
  <si>
    <t>-Vous pouvez faire une première demande jusqu'au 31/05 puis une deuxième avant le 31/12</t>
  </si>
  <si>
    <t>-Différé d'un an</t>
  </si>
  <si>
    <t>-Possibilité de remboursement partiel à l'issue de la période de différé d'un an</t>
  </si>
  <si>
    <t>-Prenez tout de même une petite marge de manœuvre (un mois de charges fixes en plus par exemple)</t>
  </si>
  <si>
    <t>loyers ttc</t>
  </si>
  <si>
    <t>charges locatives ttc</t>
  </si>
  <si>
    <t>honoraires ttc</t>
  </si>
  <si>
    <t>communications ttc</t>
  </si>
  <si>
    <t xml:space="preserve">assurances </t>
  </si>
  <si>
    <t>rémunérations nettes des salariés</t>
  </si>
  <si>
    <t>charges sociales (salariales et patronales)</t>
  </si>
  <si>
    <t>Eau électricité ttc</t>
  </si>
  <si>
    <t>Remboursements des prêts (capital et intérêts)</t>
  </si>
  <si>
    <t>PGE</t>
  </si>
  <si>
    <t>Prêt rebond</t>
  </si>
  <si>
    <t>Puis-je prétendre aux dispositifs?</t>
  </si>
  <si>
    <t>Entreprises éligibles</t>
  </si>
  <si>
    <t>Conditions</t>
  </si>
  <si>
    <t>Outil</t>
  </si>
  <si>
    <t>Montant</t>
  </si>
  <si>
    <t>subvention défiscalisée</t>
  </si>
  <si>
    <t>Sociétés uniquement</t>
  </si>
  <si>
    <t>Prêt avec différé d'un an garanti par l'Etat avec intérêts</t>
  </si>
  <si>
    <t>Chômage partiel</t>
  </si>
  <si>
    <t>Suspension des loyers</t>
  </si>
  <si>
    <t>Impôts</t>
  </si>
  <si>
    <t>banques</t>
  </si>
  <si>
    <t>Direccte</t>
  </si>
  <si>
    <t>RAPPEL DES AIDES FINANCIERES COVID 19</t>
  </si>
  <si>
    <t xml:space="preserve">            NOTE DE PRESENTATION</t>
  </si>
  <si>
    <t xml:space="preserve">Initiative France, dans le cadre de sa mission d'intérêt général, se mobilise pour accompagner les </t>
  </si>
  <si>
    <t xml:space="preserve">entrepreneurs qu'elle finance pour les aider à traverser le moins difficilement possible cette période </t>
  </si>
  <si>
    <t>économiquement perturbée par des semaines de confinement économique.</t>
  </si>
  <si>
    <t xml:space="preserve">Pour cela Initiative France a conçu un outil d'aide aux décisions financières. </t>
  </si>
  <si>
    <t>Cet outil est forcément un peu technique. Aussi, dans un premier temps, les entrepreneurs sont</t>
  </si>
  <si>
    <t xml:space="preserve">invités à remplir toutes les informations qu'ils peuvent remplir par eux-mêmes. </t>
  </si>
  <si>
    <t xml:space="preserve">Il est proposé pour les autres informations que les tableaux soient finalisés en coconstruction avec </t>
  </si>
  <si>
    <t>votre conseiller Initiative France.</t>
  </si>
  <si>
    <t>onglet "données de votre entreprise"</t>
  </si>
  <si>
    <t>les informations à fournir ont un double objectif :</t>
  </si>
  <si>
    <t xml:space="preserve">  - identifier et mieux connaître votre entreprise</t>
  </si>
  <si>
    <t xml:space="preserve">  - fournir les informations permettant d'identifier les aides financières auxquelles votre entreprise</t>
  </si>
  <si>
    <t xml:space="preserve">    peut prétendre </t>
  </si>
  <si>
    <t>onglet "aides financières"</t>
  </si>
  <si>
    <t xml:space="preserve">Dans cet onglet sont présentées de façon succincte les aides financières mises à la disposition des </t>
  </si>
  <si>
    <t>entreprises pour les aider à passer cette période difficile sans trop d'encombres.</t>
  </si>
  <si>
    <t>onglet "analyse financière"</t>
  </si>
  <si>
    <t>votre entreprise juste avant la période de confinement.</t>
  </si>
  <si>
    <t>onglet "suivi de trésorerie"</t>
  </si>
  <si>
    <t xml:space="preserve">Cet onglet permet d'apprécier à partir de quelques informations ciblées d'apprécier la situation de </t>
  </si>
  <si>
    <t>Le tableau proposé est quelque peu technique mais c'est l'outil à la décision financière nécessaire.</t>
  </si>
  <si>
    <t xml:space="preserve">Mettez-y le maximum d'informations que vous connaissez et vous le finaliserez avec votre </t>
  </si>
  <si>
    <t>conseiller Initiative France.</t>
  </si>
  <si>
    <t>onglet "simulateur de prêt"</t>
  </si>
  <si>
    <t xml:space="preserve">Il s'agit d'un simulateur de prêt qui calcule automatiquement les mensualités de remboursement </t>
  </si>
  <si>
    <t>en distinguant les intérêts et l'amortissement du prêt.</t>
  </si>
  <si>
    <t>Ce tableau est un outil vivant. Il sera à modifier très régulièrement ; à chaque fois que la réalité se</t>
  </si>
  <si>
    <t>passe différemment des prévisions et en fonction des décisions successivement prises.</t>
  </si>
  <si>
    <t>Dans cette période délicate, vous pouvez compter sur le réseau Initiative France, ses collaborateurs</t>
  </si>
  <si>
    <t xml:space="preserve">et ses bénévoles, pour vous soutenir. N'hésitez pas à les solliciter, ils feront le maximum pour vous </t>
  </si>
  <si>
    <t>comme pour les autres entrepreneurs.</t>
  </si>
  <si>
    <t xml:space="preserve">N'hésitez pas à poser des questions par écrit, celles-ci seront éventuellement transmises à notre </t>
  </si>
  <si>
    <t xml:space="preserve">                                                                          FICHE D'AUTODIAGNOSTIQUE</t>
  </si>
  <si>
    <t>société :</t>
  </si>
  <si>
    <t>analyse structurelle au 31 12 2019</t>
  </si>
  <si>
    <t>réf liasse</t>
  </si>
  <si>
    <t>montant €</t>
  </si>
  <si>
    <t>variation</t>
  </si>
  <si>
    <t xml:space="preserve">fiscale </t>
  </si>
  <si>
    <t>31 12 2019</t>
  </si>
  <si>
    <t>31 12 2018</t>
  </si>
  <si>
    <t xml:space="preserve">montant total des capitaux propres </t>
  </si>
  <si>
    <t>DL/142</t>
  </si>
  <si>
    <t xml:space="preserve">montant total des immobilisations nettes </t>
  </si>
  <si>
    <t>BK(3)/048(3)</t>
  </si>
  <si>
    <t>fonds de roulement (1)</t>
  </si>
  <si>
    <t xml:space="preserve">solde des emprunts </t>
  </si>
  <si>
    <t>DU-EH/195</t>
  </si>
  <si>
    <t>fonds de roulement (2)</t>
  </si>
  <si>
    <t>Plus le fonds de roulement (1) est positif,  meilleure est la situation structurelle de ma société.</t>
  </si>
  <si>
    <t>Si le fonds de roulement (1) est négatif, le fonds de roulement (2) est-il positif ?</t>
  </si>
  <si>
    <t>Plus le fonds de roulement (2) est positif, meilleure est la situation structurelle de ma société.</t>
  </si>
  <si>
    <t>Si le fonds de roulement (2) est négatif, la situation structurelle de mon entreprise est déséquilibrée.</t>
  </si>
  <si>
    <t>Si la variation du fonds de roulement (1) ou (2) est positive, la situation de ma société s'améliore.</t>
  </si>
  <si>
    <t>Si la variation du fonds de roulement (1) ou (2) est négative, la situation de ma société se détériore.</t>
  </si>
  <si>
    <t xml:space="preserve">analyse de la trésorerie </t>
  </si>
  <si>
    <t>valeurs mobilières de placement</t>
  </si>
  <si>
    <t>CE(3)/082(3)</t>
  </si>
  <si>
    <t xml:space="preserve">disponibilités </t>
  </si>
  <si>
    <t>CG (3)/086(3)</t>
  </si>
  <si>
    <t xml:space="preserve">découverts bancaires </t>
  </si>
  <si>
    <t>EH/156-195</t>
  </si>
  <si>
    <t xml:space="preserve">solde de trésorerie </t>
  </si>
  <si>
    <t xml:space="preserve">montant total des charges </t>
  </si>
  <si>
    <t>HM/270+294+300</t>
  </si>
  <si>
    <t>couverture charges/trésorerie en mois</t>
  </si>
  <si>
    <t>Plus la trésorerie est positive, meilleure est la situation de ma société.</t>
  </si>
  <si>
    <t>Si la trésorerie est négative fin 2019, la situation de mon entreprise n'est pas satisfaisante.</t>
  </si>
  <si>
    <t xml:space="preserve">Si la variation du solde de trésorerie est positive,  la situation de trésorerie de mon entreprise s'est </t>
  </si>
  <si>
    <t>améliorée sur l'exercice 2019.</t>
  </si>
  <si>
    <t xml:space="preserve">résultat net </t>
  </si>
  <si>
    <t xml:space="preserve">dotation aux amortissements </t>
  </si>
  <si>
    <t>marge brute d'autofinancement</t>
  </si>
  <si>
    <t>Si le résultat net 2019 est positif, ma société génère de la trésorerie.</t>
  </si>
  <si>
    <t xml:space="preserve">Si le résultat net 2019 est négatif mais que la marge brute d'autofinancement est positive, l'activité de </t>
  </si>
  <si>
    <t>ma société génère tout de même de la trésorerie.</t>
  </si>
  <si>
    <t>Si la marge brute est négative, ma société a consommé de la trésorerie sur l'exercice.</t>
  </si>
  <si>
    <t>Commentaire récapitulatif sur la situation de ma société par le dirigeant de l'entreprise</t>
  </si>
  <si>
    <t>fait le :</t>
  </si>
  <si>
    <t>HN/310</t>
  </si>
  <si>
    <t>GA/254</t>
  </si>
  <si>
    <t xml:space="preserve">  - Initiative France :</t>
  </si>
  <si>
    <t xml:space="preserve">  - expert-comptable :</t>
  </si>
  <si>
    <t xml:space="preserve">  - autre conseil :</t>
  </si>
  <si>
    <r>
      <t xml:space="preserve">                                                  </t>
    </r>
    <r>
      <rPr>
        <b/>
        <sz val="11"/>
        <color theme="1"/>
        <rFont val="Calibri"/>
        <family val="2"/>
        <scheme val="minor"/>
      </rPr>
      <t xml:space="preserve"> LES DONNEES DE VOTRE ENTREPRISE</t>
    </r>
    <r>
      <rPr>
        <sz val="11"/>
        <color theme="1"/>
        <rFont val="Calibri"/>
        <family val="2"/>
        <scheme val="minor"/>
      </rPr>
      <t xml:space="preserve"> </t>
    </r>
  </si>
  <si>
    <t>Conseils :</t>
  </si>
  <si>
    <t>LES DONNEES DE VOTRE ENTREPRISE</t>
  </si>
  <si>
    <t>date échéances</t>
  </si>
  <si>
    <t>Première</t>
  </si>
  <si>
    <t>montant</t>
  </si>
  <si>
    <t xml:space="preserve">taux </t>
  </si>
  <si>
    <t xml:space="preserve">intérêt </t>
  </si>
  <si>
    <t xml:space="preserve">solde au </t>
  </si>
  <si>
    <t xml:space="preserve">Initiative France </t>
  </si>
  <si>
    <t xml:space="preserve">financeurs </t>
  </si>
  <si>
    <t>Dernière</t>
  </si>
  <si>
    <t xml:space="preserve">total </t>
  </si>
  <si>
    <t>Etat des emprunts au 31 12 2019</t>
  </si>
  <si>
    <t>variation %</t>
  </si>
  <si>
    <t>mars 2019</t>
  </si>
  <si>
    <t>mars 2020</t>
  </si>
  <si>
    <t>année 2019</t>
  </si>
  <si>
    <t xml:space="preserve"> (PGE)</t>
  </si>
  <si>
    <t>Etat du chiffre d'affaires</t>
  </si>
  <si>
    <t xml:space="preserve">Masse salariale </t>
  </si>
  <si>
    <t xml:space="preserve">salaires bruts </t>
  </si>
  <si>
    <t xml:space="preserve">charges sociales </t>
  </si>
  <si>
    <t>découvert</t>
  </si>
  <si>
    <t>facilités</t>
  </si>
  <si>
    <t>financeurs</t>
  </si>
  <si>
    <t>total</t>
  </si>
  <si>
    <t>initial</t>
  </si>
  <si>
    <t>mensualité</t>
  </si>
  <si>
    <t>Etat des autorisations de découvert (actées) et facilités de caisse (tolérance) à ce jour</t>
  </si>
  <si>
    <t xml:space="preserve">Etat de l'effectif </t>
  </si>
  <si>
    <t>28 02 2020</t>
  </si>
  <si>
    <t>aujourd'hui</t>
  </si>
  <si>
    <t xml:space="preserve">nbre de temps plein </t>
  </si>
  <si>
    <t>nbre de temps partiel</t>
  </si>
  <si>
    <t xml:space="preserve">nombre de dirigeants </t>
  </si>
  <si>
    <t xml:space="preserve">total des effectifs </t>
  </si>
  <si>
    <t>adresse de l'entreprise :</t>
  </si>
  <si>
    <t>Nom de l'entreprise :</t>
  </si>
  <si>
    <t>Activité :</t>
  </si>
  <si>
    <t>téléphone :</t>
  </si>
  <si>
    <t>siret de l'entreprise :</t>
  </si>
  <si>
    <t>Nom du/des gérants :</t>
  </si>
  <si>
    <t>télephone + courriel :</t>
  </si>
  <si>
    <t>Structure juridique :</t>
  </si>
  <si>
    <t>Date de création :</t>
  </si>
  <si>
    <t>modifié le :</t>
  </si>
  <si>
    <t>(aide forfaitaire 1500 K€)</t>
  </si>
  <si>
    <t>autres informations à transmettre :</t>
  </si>
  <si>
    <t xml:space="preserve">flux financiers liés à l'activité </t>
  </si>
  <si>
    <t>(PGE)</t>
  </si>
  <si>
    <t>prévisionnel</t>
  </si>
  <si>
    <t>janv. 2020</t>
  </si>
  <si>
    <t xml:space="preserve">fév. 2020 </t>
  </si>
  <si>
    <t xml:space="preserve">mars 2020 </t>
  </si>
  <si>
    <t xml:space="preserve">réel </t>
  </si>
  <si>
    <t>année 2020</t>
  </si>
  <si>
    <t>chiffre d'affaires HT</t>
  </si>
  <si>
    <t>documents à fournir :</t>
  </si>
  <si>
    <t xml:space="preserve"> - comptes annuels 2019 (détaillés, projets de comptes si non encore arrêtés)</t>
  </si>
  <si>
    <t xml:space="preserve"> - budget 2020 s'il en est déjà réalisé un </t>
  </si>
  <si>
    <t xml:space="preserve">trésorerie début de mois </t>
  </si>
  <si>
    <t>CA ttc réel ou prévisionnel</t>
  </si>
  <si>
    <t xml:space="preserve">Prime de solidarité </t>
  </si>
  <si>
    <t>apport en compte courant d'associé</t>
  </si>
  <si>
    <t xml:space="preserve">autres recettes d'exploitation ttc </t>
  </si>
  <si>
    <t>nouvel emprunt bancaire (PGE ou autre)</t>
  </si>
  <si>
    <t xml:space="preserve">Total des encaissements du mois </t>
  </si>
  <si>
    <t>autre nouvel emprunt bancaire</t>
  </si>
  <si>
    <t xml:space="preserve">impôts et taxes </t>
  </si>
  <si>
    <t xml:space="preserve">divers fournitures (bureau et autres) ttc </t>
  </si>
  <si>
    <t xml:space="preserve">frais financiers ttc </t>
  </si>
  <si>
    <t xml:space="preserve">TVA à décaisser </t>
  </si>
  <si>
    <t xml:space="preserve">total des décaissements du mois </t>
  </si>
  <si>
    <t xml:space="preserve">Décaissements hors exploitation </t>
  </si>
  <si>
    <t xml:space="preserve">Encaissements ttc d'exploitation </t>
  </si>
  <si>
    <t>Ressources hors exploitation encaissées :</t>
  </si>
  <si>
    <t>aides spéciales Covid19</t>
  </si>
  <si>
    <t xml:space="preserve">autres ressources hors exploitation </t>
  </si>
  <si>
    <t>autres charges ttc versées</t>
  </si>
  <si>
    <t xml:space="preserve">décaissement de charges sociales reportées </t>
  </si>
  <si>
    <t>décaissements d'impôts et taxes reportées</t>
  </si>
  <si>
    <t xml:space="preserve">Décaissements d'autres reports de charges </t>
  </si>
  <si>
    <t xml:space="preserve">rémunération du/des dirigeant.e.s versées </t>
  </si>
  <si>
    <t xml:space="preserve">charges sociales des dirigeants versées </t>
  </si>
  <si>
    <t>Décaissements d'exploitation à échéance normale</t>
  </si>
  <si>
    <t xml:space="preserve">BUDGET DE TRESORERIE </t>
  </si>
  <si>
    <t xml:space="preserve">      adapté Covid 19</t>
  </si>
  <si>
    <t>encaissements anticipés de crédits d'impôts</t>
  </si>
  <si>
    <t>SUIVI DE TRESORERIE</t>
  </si>
  <si>
    <t xml:space="preserve">     Adapté Codiv 19</t>
  </si>
  <si>
    <t>Décaissements de loyers et fluides reportées</t>
  </si>
  <si>
    <t xml:space="preserve">solde mensuel de trésorerie </t>
  </si>
  <si>
    <t>solde cumulé de trésorerie</t>
  </si>
  <si>
    <t xml:space="preserve">Si un solde mensuel de trésorerie peut être négatif, le solde cumulé de trésorerie ne peut jamais être négatif. </t>
  </si>
  <si>
    <t>Si tel était le cas dans un premier temps, il conviendrait de revoir les données d'encaissement ou de décaissement du mois négatif.</t>
  </si>
  <si>
    <t>Après avoir renseigné le maximum d'informations, il est recommandé de présenter ce tableau, même incomplet à son conseiller Initiative France.</t>
  </si>
  <si>
    <t>Vous pourrez ainsi coconstruire votre tableau.</t>
  </si>
  <si>
    <t>Chaque fois qu'une information change, il convient de modifier le tableau.</t>
  </si>
  <si>
    <t>Au fil des mois, ce qui était prévisionnel devient réel.</t>
  </si>
  <si>
    <t>ma société</t>
  </si>
  <si>
    <t>utilisé         O/N</t>
  </si>
  <si>
    <t>type de dispositif</t>
  </si>
  <si>
    <t>Qui contacter ?</t>
  </si>
  <si>
    <t>1500 € par entreprise</t>
  </si>
  <si>
    <t>modulation des prélèvements</t>
  </si>
  <si>
    <t xml:space="preserve">travailleurs indépendants </t>
  </si>
  <si>
    <t>remboursement anticipé des CI</t>
  </si>
  <si>
    <t xml:space="preserve">si crédit d'impôt : sur simple demande </t>
  </si>
  <si>
    <t>toute société à l'IS</t>
  </si>
  <si>
    <t xml:space="preserve">report des charges sociales </t>
  </si>
  <si>
    <t>TNS</t>
  </si>
  <si>
    <t>automatique pour l'échéance du 05/04/2020</t>
  </si>
  <si>
    <t xml:space="preserve">toute société </t>
  </si>
  <si>
    <t>sur demande : être en difficulté financière</t>
  </si>
  <si>
    <t>en ligne</t>
  </si>
  <si>
    <t xml:space="preserve">report des échéances fiscales </t>
  </si>
  <si>
    <t>sur 3 mois sans frais</t>
  </si>
  <si>
    <t>toute société en difficulté</t>
  </si>
  <si>
    <t>formulaire sur impot.gouv</t>
  </si>
  <si>
    <t>SIE</t>
  </si>
  <si>
    <t xml:space="preserve">indemnité pour garde d'enfants </t>
  </si>
  <si>
    <t>garanties BPI sur emprunts Coronavirus</t>
  </si>
  <si>
    <t>PTZ à l'entreprise avec différé de 2 ans. Formulaire en ligne</t>
  </si>
  <si>
    <t>Prêt atout</t>
  </si>
  <si>
    <t>50K/5M€ différé 12 mois</t>
  </si>
  <si>
    <t>A hauteur des fonds propres, 10K/300K€ différé 24 mois</t>
  </si>
  <si>
    <t>formulaire en ligne</t>
  </si>
  <si>
    <t xml:space="preserve">avance ou renfort </t>
  </si>
  <si>
    <t xml:space="preserve">BPI </t>
  </si>
  <si>
    <t>BPI</t>
  </si>
  <si>
    <t xml:space="preserve">30% crédits initiaux </t>
  </si>
  <si>
    <t>TPE, PME</t>
  </si>
  <si>
    <t>jusqu'à 6 mois</t>
  </si>
  <si>
    <t xml:space="preserve">report d'échéances BPI </t>
  </si>
  <si>
    <t xml:space="preserve">médiation du crédit </t>
  </si>
  <si>
    <t xml:space="preserve">BdF </t>
  </si>
  <si>
    <t>tout négociable selon situation</t>
  </si>
  <si>
    <t>bailleur</t>
  </si>
  <si>
    <t>arrêt d'activité, CdP, éligible 1500 €</t>
  </si>
  <si>
    <t>report eau, énergies</t>
  </si>
  <si>
    <t xml:space="preserve">période confinement </t>
  </si>
  <si>
    <t>éligibles 1500 €, CdP</t>
  </si>
  <si>
    <t>fournisseurs</t>
  </si>
  <si>
    <t xml:space="preserve">fiscal </t>
  </si>
  <si>
    <t xml:space="preserve">social </t>
  </si>
  <si>
    <t>financier</t>
  </si>
  <si>
    <t>autres</t>
  </si>
  <si>
    <t xml:space="preserve">médiation des entreprises </t>
  </si>
  <si>
    <t>formulaire ministère des finances</t>
  </si>
  <si>
    <t>aide à la négociation</t>
  </si>
  <si>
    <t xml:space="preserve">soutien avocats </t>
  </si>
  <si>
    <t>opération "avocats solidaires"</t>
  </si>
  <si>
    <t>barreau</t>
  </si>
  <si>
    <t xml:space="preserve">assureurs </t>
  </si>
  <si>
    <t xml:space="preserve">perte exploitation et autres </t>
  </si>
  <si>
    <t>assureur</t>
  </si>
  <si>
    <t xml:space="preserve">60000 rebond </t>
  </si>
  <si>
    <t>320 coachs</t>
  </si>
  <si>
    <t>toute entreprise</t>
  </si>
  <si>
    <t xml:space="preserve"> - dernière page des relevés bancaires à fin février 2020</t>
  </si>
  <si>
    <t>Ce tableau doit être construit sur 12 mois glissants en rajoutant des colonnes pour les mois suivants</t>
  </si>
  <si>
    <t>la trésorerie de début de mars est celle correspondant à la somme des soldes bancaires (sur relevés) à fin février 2020</t>
  </si>
  <si>
    <t xml:space="preserve">Attention, contrairement à un compte de résultat prévisionnel, les enregistrements se font en fonction des encaissements et décaissements et non à </t>
  </si>
  <si>
    <t>la période auxquels ils se réfèrent</t>
  </si>
  <si>
    <t>sur demande sans coût sauf intérêts intercalaires</t>
  </si>
  <si>
    <t>éligible O/N</t>
  </si>
  <si>
    <t>Remarque</t>
  </si>
  <si>
    <t>prime reconductible au moins jusqu'en avril</t>
  </si>
  <si>
    <t>Attestation BPI à réaliser sur site dédié</t>
  </si>
  <si>
    <t>loyer d'avril voire plus</t>
  </si>
  <si>
    <r>
      <rPr>
        <b/>
        <sz val="10"/>
        <color rgb="FFC00000"/>
        <rFont val="Calibri"/>
        <family val="2"/>
        <scheme val="minor"/>
      </rPr>
      <t xml:space="preserve">Il s'agit pour vous d'une première analyse. Discutez-en avec vos conseils, votre banque et votre expert-comptable.
Après échange avec votre banque et si vous avez un pré accord de prêt, allez télécharger votre attestation sur  </t>
    </r>
    <r>
      <rPr>
        <b/>
        <u/>
        <sz val="10"/>
        <color rgb="FFC00000"/>
        <rFont val="Calibri"/>
        <family val="2"/>
        <scheme val="minor"/>
      </rPr>
      <t xml:space="preserve">https://attestation-pge.bpifrance.fr/description </t>
    </r>
    <r>
      <rPr>
        <b/>
        <sz val="10"/>
        <color rgb="FFC00000"/>
        <rFont val="Calibri"/>
        <family val="2"/>
        <scheme val="minor"/>
      </rPr>
      <t xml:space="preserve"> 
Retournez voir votre banque pour finaliser le prêt!
</t>
    </r>
    <r>
      <rPr>
        <b/>
        <sz val="10"/>
        <color rgb="FF00B050"/>
        <rFont val="Calibri"/>
        <family val="2"/>
        <scheme val="minor"/>
      </rPr>
      <t xml:space="preserve">
</t>
    </r>
  </si>
  <si>
    <t xml:space="preserve">Après échange avec votre banque et si vous avez un pré accord de prêt, allez télécharger votre attestation sur  https://attestation-pge.bpifrance.fr/description  </t>
  </si>
  <si>
    <t>Retournez voir votre banque pour finaliser le prêt!</t>
  </si>
  <si>
    <t>PRÊT SOLLICITE (notamment le PGE)</t>
  </si>
  <si>
    <t>25% max du CA annuel HT ou pour les jeunes entreprises 2 ans de masse salariale ou calcul selon le CA réalisé proratisé annuellement</t>
  </si>
  <si>
    <t>Pour rappel, il s'agit pour vous d'une première analyse. Discutez-en avec vos conseils, banque et votre expert-comptable.</t>
  </si>
  <si>
    <t xml:space="preserve">Note explicative du dirigeant et du chargé de mission </t>
  </si>
  <si>
    <t>indemnisation chômage partiel</t>
  </si>
  <si>
    <t>pôle expert si elles présentent une difficulté technique particulière.</t>
  </si>
  <si>
    <t>approche des fonds propres</t>
  </si>
  <si>
    <t>montant du capital social</t>
  </si>
  <si>
    <t xml:space="preserve">montant des capitaux propres </t>
  </si>
  <si>
    <t>% capitaux propres/capital</t>
  </si>
  <si>
    <t>votre conseiller Initiative France</t>
  </si>
  <si>
    <t>En principe, les capitaux propres doivent être supérieurs au capital social.</t>
  </si>
  <si>
    <t xml:space="preserve">Entrepreneurs, si vous trouvez compliqué de remplir les données de cet onglet, déléguez cela à </t>
  </si>
  <si>
    <t>DA/120</t>
  </si>
  <si>
    <t xml:space="preserve">écart </t>
  </si>
  <si>
    <t>Si tel n'est pas le cas, cela signifie que la société a connu des pertes dans le passé.</t>
  </si>
  <si>
    <t>seuil juridique</t>
  </si>
  <si>
    <t xml:space="preserve">Les capitaux propres inférieurs à la moitié du capital correspondent au franchissement d'un </t>
  </si>
  <si>
    <t>Achats de marchandises et de produits TTC</t>
  </si>
  <si>
    <t>reports de charges à décaisser au-delà de mars 2021</t>
  </si>
  <si>
    <t>total 12 M</t>
  </si>
  <si>
    <t>Communication d'après crise ttc</t>
  </si>
  <si>
    <t>cpte courant associé + IF</t>
  </si>
  <si>
    <t>DV/169</t>
  </si>
  <si>
    <t>Fonds de solidarité National – volet 1</t>
  </si>
  <si>
    <t>Entreprise &lt;10 salariés, - d'1 M€ de CA et - de 60k€ de résultat
Entreprises immatriculées avant le 01/02/2020</t>
  </si>
  <si>
    <t>Ent fermée administrativement ou CA &lt; 50% mois N-1 ou calcul selon le CA annuel proratisé ou autre pour jeunes entreprises et moins de 800€ d'IF
Assouplissement des critères au 16/04 (décret) - entreprises en difficulté éligibles (sauf liquidation), assouplissement des seuils des bénéfices et calcul d’un CA mensuel moyen.</t>
  </si>
  <si>
    <t xml:space="preserve"> https://www.impots.gouv.fr/portail/   
https://info-entreprises-covid19.economie.gouv.fr/kb/explanation/jusqua-1500-daide-du-fonds-de-solidarite-jytAMU5jRQ/Steps/26975,28875  </t>
  </si>
  <si>
    <t>Fonds de solidarité National – volet 2</t>
  </si>
  <si>
    <t>Montant de l’aide est lié au CA</t>
  </si>
  <si>
    <t>Idem FSN volet 1</t>
  </si>
  <si>
    <t>Être éligible au volet 1 du FSN
Avoir 1 salarié mini
Avoir un refus de prêt de trésorerie de sa banque ou une demande sans réponse sous 10 jours</t>
  </si>
  <si>
    <t>tous types d'entreprises y compris les jeunes entreprises</t>
  </si>
  <si>
    <t>Conditions réduites pour les entreprises en difficultés:. Possibilité de médiation de la Banque de France le cas échéant ou procédure de type mandat ad'hoc</t>
  </si>
  <si>
    <t>https://info-entreprises-covid19.economie.gouv.fr/kb/prets-garantis-par-letat-8713</t>
  </si>
  <si>
    <t>A hauteur des fonds propres avec cofinancement bancaire (PGE possible) ou augmentation de capital</t>
  </si>
  <si>
    <t>https://www.bpifrance.fr/A-la-une/Actualites/Coronavirus-Bpifrance-active-des-mesures-exceptionnelles-de-soutien-aux-entreprises-49113</t>
  </si>
  <si>
    <t>report d'échéances bancaires, prêts d'honneur</t>
  </si>
  <si>
    <t xml:space="preserve">https://mediateur-credit.banque-france.fr/saisir-la-mediation/vous-allez-saisir-la-mediation-du-credit </t>
  </si>
  <si>
    <t>Indemnité de perte de gains</t>
  </si>
  <si>
    <t>Maxi 1250€ nets</t>
  </si>
  <si>
    <t>Travailleurs indépendants de l’artisanat et du commerce
En activité au 15/03/20 et immatriculé avant 01/01/19</t>
  </si>
  <si>
    <t>Versement automatique
Cumulable avec le FSN pour les TPE</t>
  </si>
  <si>
    <t>Indemnité nette d’impôts et de charges sociales</t>
  </si>
  <si>
    <t>Automatique via URSSAF</t>
  </si>
  <si>
    <t xml:space="preserve">https://bpifrance-creation.fr/entrepreneur/actualites/coronavirus-nouvelle-aide-artisans-commercants </t>
  </si>
  <si>
    <t xml:space="preserve">https://travail-emploi.gouv.fr/le-ministere-en-action/coronavirus-covid-19/questions-reponses-par-theme/article/activite-partielle-chomage-partiel </t>
  </si>
  <si>
    <t xml:space="preserve">https://www.urssaf.fr/portail/home/actualites/toute-lactualite-employeur/mesures-exceptionnelles-pour-les.html </t>
  </si>
  <si>
    <t xml:space="preserve">https://www.ameli.fr/assure/actualites/covid-19-des-arrets-de-travail-simplifies-pour-les-salaries-contraints-de-garder-leurs-enfants </t>
  </si>
  <si>
    <t xml:space="preserve">https://www.impots.gouv.fr/portail/node/13465 </t>
  </si>
  <si>
    <t>Varie selon les régions</t>
  </si>
  <si>
    <t>Statuts signés</t>
  </si>
  <si>
    <t>£</t>
  </si>
  <si>
    <t>Extrait d’immatriculation</t>
  </si>
  <si>
    <t>Besoin estimatif de trésorerie (onglet suivi tréso)</t>
  </si>
  <si>
    <t>Relevé bancaire professionnel à fin février 2020</t>
  </si>
  <si>
    <t>Budget 2020 si réalisé</t>
  </si>
  <si>
    <t>Comptes annuels 2019 (détaillés, projets de comptes si non encore arrêtés)</t>
  </si>
  <si>
    <t>Attestation SSI de dépôt et de règlement de vos cotisations</t>
  </si>
  <si>
    <t>Bordereau de Situation Sociale (à demander à l’URSSAF)</t>
  </si>
  <si>
    <t xml:space="preserve">Bordereau de Situation Fiscale (à demander aux Impôts) </t>
  </si>
  <si>
    <t>RIB + 3 derniers relevés de compte personnels</t>
  </si>
  <si>
    <t>Pièce d’identité</t>
  </si>
  <si>
    <t>Pièces à fournir</t>
  </si>
  <si>
    <t>Au choix du dirigeant : Suivi et/ou parrainage pendant la durée du prêt adapté aux besoins</t>
  </si>
  <si>
    <t>Suivi</t>
  </si>
  <si>
    <t>Dispositif permettant de consolider la situation financière des entreprises rencontrant des difficultés conjoncturelles et de pallier à la perte d’exploitation engendrée</t>
  </si>
  <si>
    <t>Précisions</t>
  </si>
  <si>
    <t>Le chef d’entreprise présente son dossier devant un Comité d’Agrément composé de professionnels et d’experts.
Le prêt d’honneur devra obligatoirement être couvert par une assurance décès au profit d’Initiative Dole Territoires.</t>
  </si>
  <si>
    <t>Prélèvements mensuels
Différé de 6 mois maximum</t>
  </si>
  <si>
    <t>Modalités de remboursement</t>
  </si>
  <si>
    <t>3 ans maximum</t>
  </si>
  <si>
    <t>5 000 € en moyenne</t>
  </si>
  <si>
    <t>Apport en fonds propres pour l’entreprise, fonds de roulement</t>
  </si>
  <si>
    <t>Objet</t>
  </si>
  <si>
    <t>Prêt d’honneur à 0 % / Prêt personnel octroyé au dirigeant</t>
  </si>
  <si>
    <t>Nature</t>
  </si>
  <si>
    <t>Bénéficiaires</t>
  </si>
  <si>
    <t>Prêt d’Honneur COVID 19</t>
  </si>
  <si>
    <t xml:space="preserve">Toutes entreprises commerciales, artisanales ou de services, situées sur une commune du Grand Dole ou de Jura Nord, répondant aux critères suivants :
- Un effectif inférieur ou égal à 10 salariés
- Avoir subi une perte d'exploitation liée à la crise sanitaire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</si>
</sst>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##,#0#&quot; mois&quot;"/>
    <numFmt numFmtId="166" formatCode="#,##0.00\ [$€-1]"/>
    <numFmt numFmtId="167" formatCode="#,##0.00\ [$€-1]_ ;[Red]\-#,##0.00\ [$€-1]\ "/>
    <numFmt numFmtId="168" formatCode="#,##0\ [$€-1]"/>
    <numFmt numFmtId="169" formatCode="_-* #,##0\ &quot;€&quot;_-;\-* #,##0\ &quot;€&quot;_-;_-* &quot;-&quot;??\ &quot;€&quot;_-;_-@_-"/>
    <numFmt numFmtId="170" formatCode="_-* #,##0_-;\-* #,##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</font>
    <font>
      <sz val="10"/>
      <name val="Times"/>
    </font>
    <font>
      <b/>
      <sz val="14"/>
      <name val="Times"/>
    </font>
    <font>
      <i/>
      <sz val="10"/>
      <name val="Times"/>
    </font>
    <font>
      <b/>
      <i/>
      <sz val="10"/>
      <name val="Times"/>
    </font>
    <font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u/>
      <sz val="10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C00000"/>
      <name val="Times"/>
    </font>
    <font>
      <b/>
      <sz val="10"/>
      <name val="Times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</font>
    <font>
      <sz val="12"/>
      <name val="Times New Roman"/>
      <family val="1"/>
    </font>
    <font>
      <sz val="12"/>
      <name val="Wingdings 2"/>
      <family val="1"/>
      <charset val="2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indexed="64"/>
      </patternFill>
    </fill>
  </fills>
  <borders count="1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4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/>
  </cellStyleXfs>
  <cellXfs count="404">
    <xf numFmtId="0" fontId="0" fillId="0" borderId="0" xfId="0"/>
    <xf numFmtId="0" fontId="0" fillId="0" borderId="0" xfId="0" applyBorder="1"/>
    <xf numFmtId="0" fontId="0" fillId="0" borderId="0" xfId="0" applyFill="1"/>
    <xf numFmtId="0" fontId="3" fillId="0" borderId="14" xfId="0" applyFont="1" applyBorder="1"/>
    <xf numFmtId="0" fontId="0" fillId="0" borderId="7" xfId="0" applyBorder="1"/>
    <xf numFmtId="0" fontId="5" fillId="0" borderId="0" xfId="2" applyFont="1"/>
    <xf numFmtId="0" fontId="6" fillId="0" borderId="0" xfId="2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2" applyFont="1" applyFill="1" applyBorder="1"/>
    <xf numFmtId="0" fontId="8" fillId="0" borderId="23" xfId="2" applyFont="1" applyFill="1" applyBorder="1" applyAlignment="1">
      <alignment horizontal="left"/>
    </xf>
    <xf numFmtId="0" fontId="8" fillId="0" borderId="20" xfId="2" applyFont="1" applyFill="1" applyBorder="1" applyAlignment="1">
      <alignment horizontal="left"/>
    </xf>
    <xf numFmtId="0" fontId="5" fillId="0" borderId="22" xfId="2" applyFont="1" applyBorder="1" applyAlignment="1">
      <alignment horizontal="right"/>
    </xf>
    <xf numFmtId="166" fontId="8" fillId="0" borderId="23" xfId="2" applyNumberFormat="1" applyFont="1" applyFill="1" applyBorder="1" applyAlignment="1">
      <alignment horizontal="left"/>
    </xf>
    <xf numFmtId="0" fontId="8" fillId="0" borderId="26" xfId="2" applyFont="1" applyFill="1" applyBorder="1" applyAlignment="1">
      <alignment horizontal="left"/>
    </xf>
    <xf numFmtId="0" fontId="7" fillId="0" borderId="0" xfId="2" applyFont="1"/>
    <xf numFmtId="0" fontId="7" fillId="0" borderId="22" xfId="2" applyFont="1" applyFill="1" applyBorder="1" applyAlignment="1">
      <alignment horizontal="center"/>
    </xf>
    <xf numFmtId="0" fontId="5" fillId="0" borderId="0" xfId="2" applyFont="1" applyBorder="1"/>
    <xf numFmtId="0" fontId="8" fillId="0" borderId="23" xfId="2" applyFont="1" applyFill="1" applyBorder="1" applyAlignment="1">
      <alignment horizontal="center"/>
    </xf>
    <xf numFmtId="0" fontId="8" fillId="0" borderId="28" xfId="2" applyFont="1" applyFill="1" applyBorder="1" applyAlignment="1">
      <alignment horizontal="center"/>
    </xf>
    <xf numFmtId="0" fontId="5" fillId="2" borderId="26" xfId="2" applyFont="1" applyFill="1" applyBorder="1" applyAlignment="1">
      <alignment horizontal="center"/>
    </xf>
    <xf numFmtId="0" fontId="5" fillId="0" borderId="0" xfId="2" applyFont="1" applyAlignment="1"/>
    <xf numFmtId="0" fontId="7" fillId="0" borderId="0" xfId="2" applyFont="1" applyBorder="1"/>
    <xf numFmtId="0" fontId="5" fillId="2" borderId="22" xfId="2" applyFont="1" applyFill="1" applyBorder="1" applyAlignment="1">
      <alignment horizontal="center"/>
    </xf>
    <xf numFmtId="168" fontId="5" fillId="2" borderId="0" xfId="2" applyNumberFormat="1" applyFont="1" applyFill="1" applyBorder="1" applyAlignment="1">
      <alignment horizontal="center"/>
    </xf>
    <xf numFmtId="0" fontId="0" fillId="0" borderId="8" xfId="0" applyBorder="1"/>
    <xf numFmtId="0" fontId="0" fillId="0" borderId="0" xfId="0" applyFill="1" applyBorder="1"/>
    <xf numFmtId="0" fontId="9" fillId="0" borderId="0" xfId="0" applyFont="1"/>
    <xf numFmtId="0" fontId="11" fillId="0" borderId="0" xfId="0" applyFont="1"/>
    <xf numFmtId="0" fontId="17" fillId="0" borderId="0" xfId="0" applyFont="1"/>
    <xf numFmtId="0" fontId="3" fillId="0" borderId="0" xfId="0" applyFont="1" applyBorder="1"/>
    <xf numFmtId="0" fontId="3" fillId="0" borderId="35" xfId="0" applyFont="1" applyBorder="1"/>
    <xf numFmtId="166" fontId="5" fillId="0" borderId="2" xfId="2" applyNumberFormat="1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166" fontId="5" fillId="0" borderId="4" xfId="2" applyNumberFormat="1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166" fontId="5" fillId="0" borderId="7" xfId="2" applyNumberFormat="1" applyFont="1" applyFill="1" applyBorder="1" applyAlignment="1">
      <alignment horizontal="center"/>
    </xf>
    <xf numFmtId="166" fontId="5" fillId="0" borderId="8" xfId="2" applyNumberFormat="1" applyFont="1" applyFill="1" applyBorder="1" applyAlignment="1">
      <alignment horizontal="center"/>
    </xf>
    <xf numFmtId="0" fontId="8" fillId="4" borderId="9" xfId="2" applyFont="1" applyFill="1" applyBorder="1" applyAlignment="1">
      <alignment horizontal="center"/>
    </xf>
    <xf numFmtId="0" fontId="8" fillId="4" borderId="5" xfId="2" applyFont="1" applyFill="1" applyBorder="1" applyAlignment="1">
      <alignment horizontal="center"/>
    </xf>
    <xf numFmtId="0" fontId="8" fillId="4" borderId="6" xfId="2" applyFont="1" applyFill="1" applyBorder="1" applyAlignment="1">
      <alignment horizontal="center"/>
    </xf>
    <xf numFmtId="165" fontId="5" fillId="4" borderId="3" xfId="2" applyNumberFormat="1" applyFont="1" applyFill="1" applyBorder="1" applyAlignment="1">
      <alignment horizontal="center"/>
    </xf>
    <xf numFmtId="10" fontId="5" fillId="4" borderId="3" xfId="2" applyNumberFormat="1" applyFont="1" applyFill="1" applyBorder="1" applyAlignment="1">
      <alignment horizontal="center"/>
    </xf>
    <xf numFmtId="166" fontId="5" fillId="4" borderId="3" xfId="2" applyNumberFormat="1" applyFont="1" applyFill="1" applyBorder="1" applyAlignment="1">
      <alignment horizontal="center"/>
    </xf>
    <xf numFmtId="0" fontId="8" fillId="4" borderId="25" xfId="2" applyFont="1" applyFill="1" applyBorder="1" applyAlignment="1">
      <alignment horizontal="center"/>
    </xf>
    <xf numFmtId="10" fontId="5" fillId="4" borderId="27" xfId="2" applyNumberFormat="1" applyFont="1" applyFill="1" applyBorder="1" applyAlignment="1">
      <alignment horizontal="center"/>
    </xf>
    <xf numFmtId="166" fontId="5" fillId="4" borderId="1" xfId="2" applyNumberFormat="1" applyFont="1" applyFill="1" applyBorder="1" applyAlignment="1">
      <alignment horizontal="center"/>
    </xf>
    <xf numFmtId="167" fontId="5" fillId="4" borderId="3" xfId="2" applyNumberFormat="1" applyFont="1" applyFill="1" applyBorder="1" applyAlignment="1">
      <alignment horizontal="center"/>
    </xf>
    <xf numFmtId="167" fontId="5" fillId="4" borderId="25" xfId="2" applyNumberFormat="1" applyFont="1" applyFill="1" applyBorder="1" applyAlignment="1">
      <alignment horizontal="center"/>
    </xf>
    <xf numFmtId="0" fontId="5" fillId="4" borderId="1" xfId="2" applyFont="1" applyFill="1" applyBorder="1" applyAlignment="1"/>
    <xf numFmtId="0" fontId="0" fillId="0" borderId="0" xfId="0" applyBorder="1" applyAlignment="1"/>
    <xf numFmtId="0" fontId="0" fillId="0" borderId="0" xfId="0" applyAlignment="1"/>
    <xf numFmtId="0" fontId="0" fillId="0" borderId="0" xfId="0" applyAlignment="1"/>
    <xf numFmtId="0" fontId="2" fillId="0" borderId="0" xfId="4" applyProtection="1">
      <protection locked="0"/>
    </xf>
    <xf numFmtId="0" fontId="17" fillId="0" borderId="38" xfId="4" applyFont="1" applyBorder="1" applyAlignment="1" applyProtection="1">
      <alignment wrapText="1"/>
      <protection locked="0"/>
    </xf>
    <xf numFmtId="3" fontId="17" fillId="0" borderId="39" xfId="4" applyNumberFormat="1" applyFont="1" applyBorder="1" applyProtection="1">
      <protection locked="0"/>
    </xf>
    <xf numFmtId="0" fontId="17" fillId="0" borderId="38" xfId="4" applyFont="1" applyBorder="1" applyProtection="1">
      <protection locked="0"/>
    </xf>
    <xf numFmtId="0" fontId="17" fillId="0" borderId="0" xfId="0" applyFont="1" applyFill="1"/>
    <xf numFmtId="0" fontId="10" fillId="0" borderId="0" xfId="0" applyFont="1" applyBorder="1" applyAlignment="1">
      <alignment vertical="top" wrapText="1"/>
    </xf>
    <xf numFmtId="0" fontId="3" fillId="0" borderId="14" xfId="0" applyFont="1" applyBorder="1" applyAlignment="1">
      <alignment vertical="center"/>
    </xf>
    <xf numFmtId="0" fontId="3" fillId="0" borderId="16" xfId="0" applyFont="1" applyBorder="1"/>
    <xf numFmtId="0" fontId="3" fillId="0" borderId="47" xfId="0" applyFont="1" applyBorder="1" applyAlignment="1">
      <alignment vertical="center"/>
    </xf>
    <xf numFmtId="0" fontId="3" fillId="0" borderId="0" xfId="0" applyFont="1"/>
    <xf numFmtId="0" fontId="0" fillId="0" borderId="24" xfId="0" applyBorder="1"/>
    <xf numFmtId="0" fontId="20" fillId="0" borderId="0" xfId="0" applyFont="1"/>
    <xf numFmtId="0" fontId="0" fillId="5" borderId="19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0" fillId="0" borderId="48" xfId="0" applyBorder="1"/>
    <xf numFmtId="0" fontId="21" fillId="0" borderId="48" xfId="0" applyFont="1" applyBorder="1" applyAlignment="1">
      <alignment horizontal="center"/>
    </xf>
    <xf numFmtId="170" fontId="0" fillId="0" borderId="48" xfId="5" applyNumberFormat="1" applyFont="1" applyBorder="1"/>
    <xf numFmtId="170" fontId="0" fillId="0" borderId="48" xfId="0" applyNumberFormat="1" applyBorder="1"/>
    <xf numFmtId="0" fontId="0" fillId="0" borderId="39" xfId="0" applyBorder="1"/>
    <xf numFmtId="0" fontId="21" fillId="0" borderId="39" xfId="0" applyFont="1" applyBorder="1" applyAlignment="1">
      <alignment horizontal="center"/>
    </xf>
    <xf numFmtId="170" fontId="0" fillId="0" borderId="39" xfId="5" applyNumberFormat="1" applyFont="1" applyBorder="1"/>
    <xf numFmtId="170" fontId="0" fillId="0" borderId="39" xfId="0" applyNumberFormat="1" applyBorder="1"/>
    <xf numFmtId="0" fontId="0" fillId="0" borderId="49" xfId="0" applyBorder="1"/>
    <xf numFmtId="0" fontId="21" fillId="0" borderId="49" xfId="0" applyFont="1" applyBorder="1" applyAlignment="1">
      <alignment horizontal="center"/>
    </xf>
    <xf numFmtId="170" fontId="0" fillId="0" borderId="49" xfId="5" applyNumberFormat="1" applyFont="1" applyBorder="1"/>
    <xf numFmtId="170" fontId="0" fillId="0" borderId="49" xfId="0" applyNumberFormat="1" applyBorder="1"/>
    <xf numFmtId="0" fontId="0" fillId="5" borderId="2" xfId="0" applyFill="1" applyBorder="1"/>
    <xf numFmtId="0" fontId="21" fillId="5" borderId="2" xfId="0" applyFont="1" applyFill="1" applyBorder="1" applyAlignment="1">
      <alignment horizontal="center"/>
    </xf>
    <xf numFmtId="170" fontId="0" fillId="5" borderId="2" xfId="5" applyNumberFormat="1" applyFont="1" applyFill="1" applyBorder="1"/>
    <xf numFmtId="170" fontId="0" fillId="5" borderId="2" xfId="0" applyNumberFormat="1" applyFill="1" applyBorder="1"/>
    <xf numFmtId="0" fontId="0" fillId="0" borderId="50" xfId="0" applyBorder="1"/>
    <xf numFmtId="0" fontId="21" fillId="5" borderId="2" xfId="0" applyFont="1" applyFill="1" applyBorder="1"/>
    <xf numFmtId="0" fontId="21" fillId="0" borderId="50" xfId="0" applyFont="1" applyBorder="1"/>
    <xf numFmtId="0" fontId="0" fillId="5" borderId="2" xfId="0" applyFill="1" applyBorder="1" applyAlignment="1">
      <alignment horizontal="center"/>
    </xf>
    <xf numFmtId="0" fontId="0" fillId="5" borderId="23" xfId="0" applyFill="1" applyBorder="1"/>
    <xf numFmtId="0" fontId="0" fillId="5" borderId="28" xfId="0" applyFill="1" applyBorder="1"/>
    <xf numFmtId="0" fontId="0" fillId="5" borderId="3" xfId="0" applyFill="1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43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22" fillId="0" borderId="0" xfId="0" applyFont="1"/>
    <xf numFmtId="0" fontId="20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47" xfId="0" applyFont="1" applyBorder="1"/>
    <xf numFmtId="0" fontId="3" fillId="0" borderId="34" xfId="0" applyFont="1" applyBorder="1" applyAlignment="1">
      <alignment vertical="center"/>
    </xf>
    <xf numFmtId="0" fontId="3" fillId="0" borderId="34" xfId="0" applyFont="1" applyBorder="1"/>
    <xf numFmtId="0" fontId="3" fillId="0" borderId="44" xfId="0" applyFont="1" applyBorder="1"/>
    <xf numFmtId="0" fontId="3" fillId="0" borderId="46" xfId="0" applyFont="1" applyBorder="1"/>
    <xf numFmtId="0" fontId="3" fillId="0" borderId="38" xfId="0" applyFont="1" applyBorder="1"/>
    <xf numFmtId="0" fontId="3" fillId="0" borderId="40" xfId="0" applyFont="1" applyBorder="1"/>
    <xf numFmtId="0" fontId="3" fillId="0" borderId="38" xfId="0" applyFont="1" applyBorder="1" applyAlignment="1">
      <alignment horizontal="left" vertical="top"/>
    </xf>
    <xf numFmtId="0" fontId="3" fillId="0" borderId="61" xfId="0" applyFont="1" applyFill="1" applyBorder="1"/>
    <xf numFmtId="0" fontId="3" fillId="0" borderId="62" xfId="0" applyFont="1" applyBorder="1"/>
    <xf numFmtId="0" fontId="3" fillId="0" borderId="0" xfId="0" applyFont="1" applyFill="1" applyBorder="1" applyAlignment="1">
      <alignment horizontal="left" vertical="center"/>
    </xf>
    <xf numFmtId="0" fontId="3" fillId="0" borderId="6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14" xfId="0" applyFont="1" applyBorder="1" applyAlignment="1">
      <alignment vertical="top"/>
    </xf>
    <xf numFmtId="0" fontId="3" fillId="0" borderId="13" xfId="0" applyFont="1" applyBorder="1" applyAlignment="1">
      <alignment vertical="center"/>
    </xf>
    <xf numFmtId="0" fontId="3" fillId="0" borderId="13" xfId="0" applyFont="1" applyBorder="1"/>
    <xf numFmtId="0" fontId="0" fillId="0" borderId="45" xfId="0" applyBorder="1"/>
    <xf numFmtId="0" fontId="0" fillId="0" borderId="46" xfId="0" applyBorder="1"/>
    <xf numFmtId="0" fontId="0" fillId="0" borderId="40" xfId="0" applyBorder="1"/>
    <xf numFmtId="0" fontId="0" fillId="0" borderId="62" xfId="0" applyBorder="1"/>
    <xf numFmtId="0" fontId="0" fillId="0" borderId="70" xfId="0" applyBorder="1"/>
    <xf numFmtId="0" fontId="0" fillId="5" borderId="7" xfId="0" applyFill="1" applyBorder="1"/>
    <xf numFmtId="0" fontId="0" fillId="5" borderId="8" xfId="0" applyFill="1" applyBorder="1"/>
    <xf numFmtId="0" fontId="0" fillId="5" borderId="3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23" fillId="0" borderId="0" xfId="0" applyFont="1"/>
    <xf numFmtId="0" fontId="0" fillId="5" borderId="5" xfId="0" applyFill="1" applyBorder="1"/>
    <xf numFmtId="0" fontId="23" fillId="5" borderId="6" xfId="0" applyFont="1" applyFill="1" applyBorder="1" applyAlignment="1">
      <alignment horizontal="center"/>
    </xf>
    <xf numFmtId="0" fontId="0" fillId="5" borderId="71" xfId="0" applyFill="1" applyBorder="1"/>
    <xf numFmtId="0" fontId="0" fillId="5" borderId="59" xfId="0" applyFill="1" applyBorder="1"/>
    <xf numFmtId="0" fontId="0" fillId="5" borderId="72" xfId="0" applyFill="1" applyBorder="1"/>
    <xf numFmtId="49" fontId="23" fillId="5" borderId="5" xfId="0" applyNumberFormat="1" applyFont="1" applyFill="1" applyBorder="1" applyAlignment="1">
      <alignment horizontal="center"/>
    </xf>
    <xf numFmtId="0" fontId="0" fillId="5" borderId="6" xfId="0" applyFill="1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0" fillId="5" borderId="49" xfId="0" applyFill="1" applyBorder="1" applyAlignment="1">
      <alignment horizontal="center"/>
    </xf>
    <xf numFmtId="0" fontId="0" fillId="5" borderId="70" xfId="0" applyFill="1" applyBorder="1" applyAlignment="1">
      <alignment horizontal="center"/>
    </xf>
    <xf numFmtId="0" fontId="0" fillId="5" borderId="66" xfId="0" applyFill="1" applyBorder="1"/>
    <xf numFmtId="0" fontId="0" fillId="5" borderId="60" xfId="0" applyFill="1" applyBorder="1"/>
    <xf numFmtId="0" fontId="0" fillId="5" borderId="65" xfId="0" applyFill="1" applyBorder="1" applyAlignment="1">
      <alignment horizontal="center" vertical="top" wrapText="1"/>
    </xf>
    <xf numFmtId="0" fontId="0" fillId="5" borderId="66" xfId="0" applyFill="1" applyBorder="1" applyAlignment="1">
      <alignment horizontal="center" vertical="top" wrapText="1"/>
    </xf>
    <xf numFmtId="0" fontId="0" fillId="0" borderId="86" xfId="0" applyBorder="1"/>
    <xf numFmtId="0" fontId="0" fillId="0" borderId="87" xfId="0" applyBorder="1"/>
    <xf numFmtId="0" fontId="0" fillId="0" borderId="88" xfId="0" applyBorder="1"/>
    <xf numFmtId="0" fontId="0" fillId="0" borderId="89" xfId="0" applyBorder="1"/>
    <xf numFmtId="0" fontId="0" fillId="0" borderId="90" xfId="0" applyBorder="1"/>
    <xf numFmtId="0" fontId="0" fillId="5" borderId="13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0" borderId="77" xfId="0" applyBorder="1"/>
    <xf numFmtId="0" fontId="0" fillId="0" borderId="91" xfId="0" applyBorder="1"/>
    <xf numFmtId="0" fontId="0" fillId="5" borderId="74" xfId="0" applyFill="1" applyBorder="1"/>
    <xf numFmtId="0" fontId="0" fillId="5" borderId="37" xfId="0" applyFill="1" applyBorder="1" applyAlignment="1">
      <alignment horizontal="center" vertical="center"/>
    </xf>
    <xf numFmtId="0" fontId="0" fillId="0" borderId="85" xfId="0" applyBorder="1"/>
    <xf numFmtId="0" fontId="0" fillId="0" borderId="92" xfId="0" applyBorder="1"/>
    <xf numFmtId="0" fontId="0" fillId="0" borderId="93" xfId="0" applyBorder="1"/>
    <xf numFmtId="0" fontId="0" fillId="0" borderId="94" xfId="0" applyBorder="1"/>
    <xf numFmtId="0" fontId="0" fillId="5" borderId="73" xfId="0" applyFill="1" applyBorder="1"/>
    <xf numFmtId="0" fontId="0" fillId="5" borderId="75" xfId="0" applyFill="1" applyBorder="1"/>
    <xf numFmtId="0" fontId="0" fillId="0" borderId="95" xfId="0" applyBorder="1"/>
    <xf numFmtId="0" fontId="0" fillId="0" borderId="42" xfId="0" applyBorder="1"/>
    <xf numFmtId="0" fontId="0" fillId="0" borderId="96" xfId="0" applyBorder="1"/>
    <xf numFmtId="0" fontId="0" fillId="0" borderId="47" xfId="0" applyBorder="1"/>
    <xf numFmtId="0" fontId="3" fillId="0" borderId="64" xfId="0" applyFont="1" applyBorder="1"/>
    <xf numFmtId="0" fontId="0" fillId="0" borderId="16" xfId="0" applyBorder="1"/>
    <xf numFmtId="0" fontId="3" fillId="0" borderId="76" xfId="0" applyFont="1" applyFill="1" applyBorder="1"/>
    <xf numFmtId="0" fontId="0" fillId="0" borderId="97" xfId="0" applyBorder="1"/>
    <xf numFmtId="0" fontId="0" fillId="5" borderId="13" xfId="0" applyFill="1" applyBorder="1" applyAlignment="1">
      <alignment horizontal="center"/>
    </xf>
    <xf numFmtId="0" fontId="0" fillId="5" borderId="63" xfId="0" applyFill="1" applyBorder="1" applyAlignment="1">
      <alignment horizontal="center"/>
    </xf>
    <xf numFmtId="0" fontId="23" fillId="5" borderId="12" xfId="0" applyFont="1" applyFill="1" applyBorder="1"/>
    <xf numFmtId="0" fontId="0" fillId="5" borderId="65" xfId="0" applyFill="1" applyBorder="1" applyAlignment="1">
      <alignment horizontal="center"/>
    </xf>
    <xf numFmtId="0" fontId="0" fillId="5" borderId="65" xfId="0" applyFill="1" applyBorder="1"/>
    <xf numFmtId="0" fontId="0" fillId="0" borderId="66" xfId="0" applyFill="1" applyBorder="1"/>
    <xf numFmtId="0" fontId="0" fillId="0" borderId="60" xfId="0" applyFill="1" applyBorder="1"/>
    <xf numFmtId="0" fontId="0" fillId="5" borderId="98" xfId="0" applyFill="1" applyBorder="1" applyAlignment="1">
      <alignment horizontal="center"/>
    </xf>
    <xf numFmtId="0" fontId="0" fillId="5" borderId="99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" xfId="0" applyFont="1" applyFill="1" applyBorder="1"/>
    <xf numFmtId="49" fontId="0" fillId="5" borderId="4" xfId="0" applyNumberFormat="1" applyFill="1" applyBorder="1"/>
    <xf numFmtId="0" fontId="0" fillId="5" borderId="14" xfId="0" applyFill="1" applyBorder="1"/>
    <xf numFmtId="17" fontId="3" fillId="5" borderId="15" xfId="0" applyNumberFormat="1" applyFont="1" applyFill="1" applyBorder="1" applyAlignment="1">
      <alignment horizontal="center"/>
    </xf>
    <xf numFmtId="0" fontId="3" fillId="0" borderId="44" xfId="0" applyFont="1" applyBorder="1" applyAlignment="1">
      <alignment wrapText="1"/>
    </xf>
    <xf numFmtId="0" fontId="0" fillId="0" borderId="38" xfId="0" applyFont="1" applyBorder="1"/>
    <xf numFmtId="2" fontId="0" fillId="0" borderId="45" xfId="3" applyNumberFormat="1" applyFont="1" applyBorder="1"/>
    <xf numFmtId="2" fontId="3" fillId="0" borderId="39" xfId="3" applyNumberFormat="1" applyFont="1" applyBorder="1"/>
    <xf numFmtId="2" fontId="0" fillId="0" borderId="39" xfId="3" applyNumberFormat="1" applyFont="1" applyBorder="1"/>
    <xf numFmtId="2" fontId="17" fillId="0" borderId="39" xfId="3" applyNumberFormat="1" applyFont="1" applyBorder="1"/>
    <xf numFmtId="2" fontId="0" fillId="0" borderId="68" xfId="3" applyNumberFormat="1" applyFont="1" applyBorder="1"/>
    <xf numFmtId="0" fontId="3" fillId="5" borderId="17" xfId="0" applyFont="1" applyFill="1" applyBorder="1" applyAlignment="1">
      <alignment horizontal="center"/>
    </xf>
    <xf numFmtId="0" fontId="24" fillId="0" borderId="38" xfId="0" applyFont="1" applyBorder="1"/>
    <xf numFmtId="0" fontId="16" fillId="5" borderId="17" xfId="0" applyFont="1" applyFill="1" applyBorder="1" applyAlignment="1">
      <alignment wrapText="1"/>
    </xf>
    <xf numFmtId="0" fontId="17" fillId="0" borderId="47" xfId="4" applyFont="1" applyFill="1" applyBorder="1" applyAlignment="1" applyProtection="1">
      <alignment wrapText="1"/>
      <protection locked="0"/>
    </xf>
    <xf numFmtId="0" fontId="0" fillId="0" borderId="32" xfId="0" applyFill="1" applyBorder="1"/>
    <xf numFmtId="17" fontId="3" fillId="0" borderId="34" xfId="0" applyNumberFormat="1" applyFont="1" applyFill="1" applyBorder="1" applyAlignment="1">
      <alignment horizontal="center"/>
    </xf>
    <xf numFmtId="0" fontId="3" fillId="0" borderId="32" xfId="0" applyFont="1" applyBorder="1" applyAlignment="1">
      <alignment wrapText="1"/>
    </xf>
    <xf numFmtId="169" fontId="0" fillId="0" borderId="34" xfId="3" applyNumberFormat="1" applyFont="1" applyBorder="1"/>
    <xf numFmtId="0" fontId="3" fillId="5" borderId="47" xfId="0" applyFont="1" applyFill="1" applyBorder="1" applyAlignment="1">
      <alignment wrapText="1"/>
    </xf>
    <xf numFmtId="2" fontId="0" fillId="0" borderId="49" xfId="3" applyNumberFormat="1" applyFont="1" applyBorder="1"/>
    <xf numFmtId="0" fontId="24" fillId="0" borderId="47" xfId="0" applyFont="1" applyBorder="1"/>
    <xf numFmtId="0" fontId="24" fillId="0" borderId="47" xfId="0" applyFont="1" applyFill="1" applyBorder="1"/>
    <xf numFmtId="9" fontId="0" fillId="0" borderId="87" xfId="0" applyNumberFormat="1" applyFill="1" applyBorder="1"/>
    <xf numFmtId="3" fontId="2" fillId="0" borderId="87" xfId="4" applyNumberFormat="1" applyBorder="1" applyProtection="1">
      <protection locked="0"/>
    </xf>
    <xf numFmtId="0" fontId="17" fillId="0" borderId="87" xfId="0" applyFont="1" applyBorder="1"/>
    <xf numFmtId="0" fontId="0" fillId="5" borderId="86" xfId="0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169" fontId="3" fillId="5" borderId="101" xfId="3" applyNumberFormat="1" applyFont="1" applyFill="1" applyBorder="1"/>
    <xf numFmtId="0" fontId="9" fillId="0" borderId="87" xfId="0" applyFont="1" applyBorder="1"/>
    <xf numFmtId="0" fontId="16" fillId="5" borderId="14" xfId="0" applyFont="1" applyFill="1" applyBorder="1"/>
    <xf numFmtId="2" fontId="16" fillId="5" borderId="15" xfId="0" applyNumberFormat="1" applyFont="1" applyFill="1" applyBorder="1"/>
    <xf numFmtId="2" fontId="3" fillId="5" borderId="41" xfId="3" applyNumberFormat="1" applyFont="1" applyFill="1" applyBorder="1"/>
    <xf numFmtId="2" fontId="16" fillId="5" borderId="100" xfId="0" applyNumberFormat="1" applyFont="1" applyFill="1" applyBorder="1"/>
    <xf numFmtId="0" fontId="17" fillId="0" borderId="97" xfId="0" applyFont="1" applyBorder="1"/>
    <xf numFmtId="0" fontId="17" fillId="0" borderId="101" xfId="0" applyFont="1" applyBorder="1"/>
    <xf numFmtId="2" fontId="16" fillId="5" borderId="17" xfId="0" applyNumberFormat="1" applyFont="1" applyFill="1" applyBorder="1"/>
    <xf numFmtId="0" fontId="0" fillId="0" borderId="88" xfId="0" applyBorder="1" applyAlignment="1"/>
    <xf numFmtId="0" fontId="0" fillId="0" borderId="88" xfId="0" applyFill="1" applyBorder="1"/>
    <xf numFmtId="0" fontId="0" fillId="0" borderId="102" xfId="0" applyBorder="1"/>
    <xf numFmtId="0" fontId="0" fillId="0" borderId="102" xfId="0" applyBorder="1" applyAlignment="1">
      <alignment wrapText="1"/>
    </xf>
    <xf numFmtId="0" fontId="0" fillId="0" borderId="17" xfId="0" applyBorder="1"/>
    <xf numFmtId="0" fontId="24" fillId="0" borderId="38" xfId="4" applyFont="1" applyBorder="1" applyProtection="1">
      <protection locked="0"/>
    </xf>
    <xf numFmtId="0" fontId="24" fillId="0" borderId="38" xfId="4" applyFont="1" applyFill="1" applyBorder="1" applyProtection="1">
      <protection locked="0"/>
    </xf>
    <xf numFmtId="0" fontId="16" fillId="0" borderId="38" xfId="4" applyFont="1" applyBorder="1" applyProtection="1">
      <protection locked="0"/>
    </xf>
    <xf numFmtId="169" fontId="16" fillId="0" borderId="68" xfId="3" applyNumberFormat="1" applyFont="1" applyBorder="1"/>
    <xf numFmtId="0" fontId="16" fillId="0" borderId="61" xfId="0" applyFont="1" applyBorder="1"/>
    <xf numFmtId="0" fontId="17" fillId="0" borderId="24" xfId="0" applyFont="1" applyBorder="1"/>
    <xf numFmtId="0" fontId="17" fillId="0" borderId="0" xfId="0" applyFont="1" applyBorder="1"/>
    <xf numFmtId="0" fontId="25" fillId="0" borderId="0" xfId="2" applyFont="1"/>
    <xf numFmtId="0" fontId="25" fillId="3" borderId="0" xfId="2" applyFont="1" applyFill="1"/>
    <xf numFmtId="0" fontId="5" fillId="3" borderId="0" xfId="2" applyFont="1" applyFill="1"/>
    <xf numFmtId="0" fontId="5" fillId="3" borderId="0" xfId="2" applyFont="1" applyFill="1" applyAlignment="1"/>
    <xf numFmtId="0" fontId="3" fillId="3" borderId="0" xfId="0" quotePrefix="1" applyFont="1" applyFill="1"/>
    <xf numFmtId="0" fontId="26" fillId="3" borderId="0" xfId="2" applyFont="1" applyFill="1" applyAlignment="1"/>
    <xf numFmtId="0" fontId="12" fillId="3" borderId="0" xfId="0" quotePrefix="1" applyFont="1" applyFill="1"/>
    <xf numFmtId="0" fontId="3" fillId="3" borderId="0" xfId="0" applyFont="1" applyFill="1"/>
    <xf numFmtId="0" fontId="8" fillId="3" borderId="0" xfId="2" applyFont="1" applyFill="1" applyAlignment="1"/>
    <xf numFmtId="0" fontId="15" fillId="3" borderId="0" xfId="0" applyFont="1" applyFill="1" applyAlignment="1"/>
    <xf numFmtId="0" fontId="0" fillId="3" borderId="0" xfId="0" applyFill="1" applyAlignment="1"/>
    <xf numFmtId="0" fontId="15" fillId="3" borderId="0" xfId="0" applyFont="1" applyFill="1" applyBorder="1" applyAlignment="1"/>
    <xf numFmtId="0" fontId="7" fillId="3" borderId="0" xfId="2" applyFont="1" applyFill="1" applyAlignment="1"/>
    <xf numFmtId="2" fontId="17" fillId="0" borderId="79" xfId="3" applyNumberFormat="1" applyFont="1" applyBorder="1"/>
    <xf numFmtId="2" fontId="3" fillId="5" borderId="15" xfId="3" applyNumberFormat="1" applyFont="1" applyFill="1" applyBorder="1"/>
    <xf numFmtId="2" fontId="3" fillId="5" borderId="100" xfId="3" applyNumberFormat="1" applyFont="1" applyFill="1" applyBorder="1"/>
    <xf numFmtId="2" fontId="3" fillId="5" borderId="17" xfId="3" applyNumberFormat="1" applyFont="1" applyFill="1" applyBorder="1"/>
    <xf numFmtId="0" fontId="27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5" borderId="19" xfId="0" applyFont="1" applyFill="1" applyBorder="1" applyAlignment="1">
      <alignment horizontal="center"/>
    </xf>
    <xf numFmtId="0" fontId="0" fillId="0" borderId="48" xfId="0" applyFont="1" applyBorder="1" applyAlignment="1">
      <alignment horizontal="left"/>
    </xf>
    <xf numFmtId="0" fontId="0" fillId="0" borderId="39" xfId="0" applyFont="1" applyBorder="1" applyAlignment="1">
      <alignment horizontal="left"/>
    </xf>
    <xf numFmtId="0" fontId="0" fillId="0" borderId="50" xfId="0" applyFont="1" applyBorder="1" applyAlignment="1">
      <alignment horizontal="left"/>
    </xf>
    <xf numFmtId="0" fontId="20" fillId="0" borderId="50" xfId="0" applyFont="1" applyBorder="1"/>
    <xf numFmtId="0" fontId="0" fillId="0" borderId="0" xfId="0" applyFont="1" applyBorder="1" applyAlignment="1">
      <alignment horizontal="left"/>
    </xf>
    <xf numFmtId="0" fontId="20" fillId="0" borderId="0" xfId="0" applyFont="1" applyBorder="1"/>
    <xf numFmtId="0" fontId="0" fillId="0" borderId="0" xfId="0" applyAlignment="1">
      <alignment horizontal="left"/>
    </xf>
    <xf numFmtId="0" fontId="0" fillId="0" borderId="49" xfId="0" applyFont="1" applyBorder="1" applyAlignment="1">
      <alignment horizontal="left"/>
    </xf>
    <xf numFmtId="0" fontId="0" fillId="0" borderId="48" xfId="0" applyFont="1" applyBorder="1"/>
    <xf numFmtId="0" fontId="0" fillId="0" borderId="39" xfId="0" applyFont="1" applyBorder="1"/>
    <xf numFmtId="0" fontId="0" fillId="0" borderId="49" xfId="0" applyFont="1" applyBorder="1"/>
    <xf numFmtId="169" fontId="16" fillId="0" borderId="49" xfId="3" applyNumberFormat="1" applyFont="1" applyBorder="1"/>
    <xf numFmtId="17" fontId="3" fillId="0" borderId="13" xfId="0" applyNumberFormat="1" applyFont="1" applyFill="1" applyBorder="1" applyAlignment="1">
      <alignment horizontal="center"/>
    </xf>
    <xf numFmtId="169" fontId="0" fillId="0" borderId="33" xfId="3" applyNumberFormat="1" applyFont="1" applyBorder="1"/>
    <xf numFmtId="2" fontId="3" fillId="5" borderId="16" xfId="3" applyNumberFormat="1" applyFont="1" applyFill="1" applyBorder="1"/>
    <xf numFmtId="0" fontId="16" fillId="0" borderId="32" xfId="0" applyFont="1" applyFill="1" applyBorder="1" applyAlignment="1">
      <alignment wrapText="1"/>
    </xf>
    <xf numFmtId="2" fontId="17" fillId="0" borderId="34" xfId="3" applyNumberFormat="1" applyFont="1" applyBorder="1"/>
    <xf numFmtId="3" fontId="17" fillId="0" borderId="34" xfId="4" applyNumberFormat="1" applyFont="1" applyBorder="1" applyProtection="1">
      <protection locked="0"/>
    </xf>
    <xf numFmtId="2" fontId="0" fillId="0" borderId="33" xfId="3" applyNumberFormat="1" applyFont="1" applyFill="1" applyBorder="1"/>
    <xf numFmtId="2" fontId="17" fillId="0" borderId="79" xfId="4" applyNumberFormat="1" applyFont="1" applyBorder="1" applyProtection="1">
      <protection locked="0"/>
    </xf>
    <xf numFmtId="2" fontId="17" fillId="0" borderId="80" xfId="4" applyNumberFormat="1" applyFont="1" applyBorder="1" applyProtection="1">
      <protection locked="0"/>
    </xf>
    <xf numFmtId="2" fontId="17" fillId="0" borderId="101" xfId="3" applyNumberFormat="1" applyFont="1" applyFill="1" applyBorder="1"/>
    <xf numFmtId="2" fontId="16" fillId="5" borderId="17" xfId="3" applyNumberFormat="1" applyFont="1" applyFill="1" applyBorder="1"/>
    <xf numFmtId="17" fontId="3" fillId="0" borderId="33" xfId="0" applyNumberFormat="1" applyFont="1" applyFill="1" applyBorder="1" applyAlignment="1">
      <alignment horizontal="center"/>
    </xf>
    <xf numFmtId="17" fontId="3" fillId="5" borderId="16" xfId="0" applyNumberFormat="1" applyFont="1" applyFill="1" applyBorder="1" applyAlignment="1">
      <alignment horizontal="center"/>
    </xf>
    <xf numFmtId="2" fontId="16" fillId="0" borderId="62" xfId="3" applyNumberFormat="1" applyFont="1" applyBorder="1"/>
    <xf numFmtId="2" fontId="17" fillId="0" borderId="40" xfId="4" applyNumberFormat="1" applyFont="1" applyBorder="1" applyProtection="1">
      <protection locked="0"/>
    </xf>
    <xf numFmtId="0" fontId="16" fillId="0" borderId="44" xfId="0" applyFont="1" applyFill="1" applyBorder="1" applyAlignment="1">
      <alignment wrapText="1"/>
    </xf>
    <xf numFmtId="0" fontId="17" fillId="0" borderId="38" xfId="0" applyFont="1" applyFill="1" applyBorder="1" applyAlignment="1">
      <alignment wrapText="1"/>
    </xf>
    <xf numFmtId="0" fontId="0" fillId="0" borderId="30" xfId="0" applyBorder="1"/>
    <xf numFmtId="0" fontId="0" fillId="0" borderId="31" xfId="0" applyBorder="1"/>
    <xf numFmtId="0" fontId="14" fillId="0" borderId="29" xfId="0" applyFont="1" applyBorder="1" applyAlignment="1">
      <alignment vertical="top" wrapText="1"/>
    </xf>
    <xf numFmtId="0" fontId="14" fillId="0" borderId="30" xfId="0" applyFont="1" applyBorder="1" applyAlignment="1">
      <alignment vertical="top" wrapText="1"/>
    </xf>
    <xf numFmtId="0" fontId="15" fillId="0" borderId="30" xfId="0" applyFont="1" applyBorder="1" applyAlignment="1"/>
    <xf numFmtId="0" fontId="0" fillId="0" borderId="30" xfId="0" applyBorder="1" applyAlignment="1"/>
    <xf numFmtId="0" fontId="14" fillId="0" borderId="34" xfId="0" applyFont="1" applyBorder="1" applyAlignment="1">
      <alignment vertical="top" wrapText="1"/>
    </xf>
    <xf numFmtId="0" fontId="15" fillId="0" borderId="34" xfId="0" applyFont="1" applyBorder="1" applyAlignment="1"/>
    <xf numFmtId="0" fontId="0" fillId="0" borderId="34" xfId="0" applyBorder="1" applyAlignment="1"/>
    <xf numFmtId="0" fontId="0" fillId="0" borderId="34" xfId="0" applyBorder="1"/>
    <xf numFmtId="0" fontId="0" fillId="0" borderId="33" xfId="0" applyBorder="1"/>
    <xf numFmtId="0" fontId="16" fillId="0" borderId="32" xfId="0" applyFont="1" applyBorder="1" applyAlignment="1">
      <alignment vertical="top" wrapText="1"/>
    </xf>
    <xf numFmtId="0" fontId="0" fillId="0" borderId="76" xfId="0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103" xfId="0" applyBorder="1"/>
    <xf numFmtId="0" fontId="0" fillId="0" borderId="88" xfId="0" applyFill="1" applyBorder="1" applyAlignment="1">
      <alignment wrapText="1"/>
    </xf>
    <xf numFmtId="0" fontId="0" fillId="0" borderId="105" xfId="0" applyFill="1" applyBorder="1" applyAlignment="1">
      <alignment horizontal="center" wrapText="1"/>
    </xf>
    <xf numFmtId="1" fontId="20" fillId="0" borderId="50" xfId="0" applyNumberFormat="1" applyFont="1" applyBorder="1"/>
    <xf numFmtId="49" fontId="0" fillId="0" borderId="0" xfId="0" applyNumberFormat="1"/>
    <xf numFmtId="49" fontId="3" fillId="0" borderId="16" xfId="0" applyNumberFormat="1" applyFont="1" applyBorder="1"/>
    <xf numFmtId="0" fontId="0" fillId="0" borderId="34" xfId="0" applyBorder="1" applyAlignment="1">
      <alignment horizontal="center"/>
    </xf>
    <xf numFmtId="0" fontId="0" fillId="0" borderId="33" xfId="0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 applyBorder="1"/>
    <xf numFmtId="0" fontId="28" fillId="0" borderId="0" xfId="0" applyFont="1" applyBorder="1"/>
    <xf numFmtId="0" fontId="28" fillId="0" borderId="17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90" xfId="0" applyFont="1" applyBorder="1" applyAlignment="1">
      <alignment wrapText="1"/>
    </xf>
    <xf numFmtId="0" fontId="31" fillId="0" borderId="90" xfId="0" applyFont="1" applyBorder="1" applyAlignment="1">
      <alignment wrapText="1"/>
    </xf>
    <xf numFmtId="0" fontId="0" fillId="0" borderId="88" xfId="0" applyFont="1" applyBorder="1"/>
    <xf numFmtId="0" fontId="0" fillId="0" borderId="88" xfId="0" applyFont="1" applyBorder="1" applyAlignment="1">
      <alignment wrapText="1"/>
    </xf>
    <xf numFmtId="0" fontId="32" fillId="0" borderId="101" xfId="6" applyFill="1" applyBorder="1" applyAlignment="1">
      <alignment wrapText="1"/>
    </xf>
    <xf numFmtId="0" fontId="32" fillId="0" borderId="0" xfId="6"/>
    <xf numFmtId="0" fontId="0" fillId="0" borderId="102" xfId="0" applyFont="1" applyBorder="1"/>
    <xf numFmtId="0" fontId="0" fillId="0" borderId="102" xfId="0" applyFont="1" applyBorder="1" applyAlignment="1">
      <alignment wrapText="1"/>
    </xf>
    <xf numFmtId="0" fontId="28" fillId="0" borderId="17" xfId="0" applyFont="1" applyBorder="1" applyAlignment="1">
      <alignment horizontal="center"/>
    </xf>
    <xf numFmtId="0" fontId="28" fillId="0" borderId="34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0" fillId="0" borderId="90" xfId="0" applyFont="1" applyBorder="1"/>
    <xf numFmtId="0" fontId="0" fillId="0" borderId="90" xfId="0" applyFont="1" applyBorder="1" applyAlignment="1"/>
    <xf numFmtId="0" fontId="0" fillId="0" borderId="88" xfId="0" applyFont="1" applyBorder="1" applyAlignment="1">
      <alignment horizontal="left" vertical="center"/>
    </xf>
    <xf numFmtId="0" fontId="0" fillId="0" borderId="102" xfId="0" applyFont="1" applyBorder="1" applyAlignment="1">
      <alignment horizontal="left" vertical="center"/>
    </xf>
    <xf numFmtId="0" fontId="0" fillId="0" borderId="90" xfId="0" applyFont="1" applyBorder="1" applyAlignment="1">
      <alignment horizontal="left" vertical="center"/>
    </xf>
    <xf numFmtId="0" fontId="0" fillId="6" borderId="88" xfId="0" applyFont="1" applyFill="1" applyBorder="1"/>
    <xf numFmtId="0" fontId="0" fillId="0" borderId="88" xfId="0" applyFont="1" applyBorder="1" applyAlignment="1">
      <alignment vertical="center"/>
    </xf>
    <xf numFmtId="0" fontId="0" fillId="0" borderId="89" xfId="0" applyFont="1" applyBorder="1"/>
    <xf numFmtId="49" fontId="17" fillId="0" borderId="0" xfId="6" applyNumberFormat="1" applyFont="1"/>
    <xf numFmtId="2" fontId="3" fillId="0" borderId="54" xfId="3" applyNumberFormat="1" applyFont="1" applyBorder="1"/>
    <xf numFmtId="2" fontId="0" fillId="0" borderId="106" xfId="3" applyNumberFormat="1" applyFont="1" applyBorder="1"/>
    <xf numFmtId="2" fontId="0" fillId="0" borderId="107" xfId="3" applyNumberFormat="1" applyFont="1" applyBorder="1"/>
    <xf numFmtId="2" fontId="0" fillId="0" borderId="54" xfId="3" applyNumberFormat="1" applyFont="1" applyBorder="1"/>
    <xf numFmtId="2" fontId="17" fillId="0" borderId="54" xfId="3" applyNumberFormat="1" applyFont="1" applyBorder="1"/>
    <xf numFmtId="2" fontId="0" fillId="0" borderId="108" xfId="3" applyNumberFormat="1" applyFont="1" applyBorder="1"/>
    <xf numFmtId="2" fontId="0" fillId="0" borderId="109" xfId="3" applyNumberFormat="1" applyFont="1" applyBorder="1"/>
    <xf numFmtId="2" fontId="0" fillId="0" borderId="101" xfId="3" applyNumberFormat="1" applyFont="1" applyBorder="1"/>
    <xf numFmtId="2" fontId="0" fillId="0" borderId="110" xfId="3" applyNumberFormat="1" applyFont="1" applyBorder="1"/>
    <xf numFmtId="0" fontId="33" fillId="0" borderId="0" xfId="7"/>
    <xf numFmtId="0" fontId="34" fillId="0" borderId="8" xfId="7" applyFont="1" applyBorder="1" applyAlignment="1">
      <alignment vertical="center" wrapText="1"/>
    </xf>
    <xf numFmtId="0" fontId="35" fillId="0" borderId="11" xfId="7" applyFont="1" applyBorder="1" applyAlignment="1">
      <alignment vertical="center" wrapText="1"/>
    </xf>
    <xf numFmtId="0" fontId="34" fillId="0" borderId="4" xfId="7" applyFont="1" applyBorder="1" applyAlignment="1">
      <alignment vertical="center" wrapText="1"/>
    </xf>
    <xf numFmtId="0" fontId="35" fillId="0" borderId="10" xfId="7" applyFont="1" applyBorder="1" applyAlignment="1">
      <alignment vertical="center" wrapText="1"/>
    </xf>
    <xf numFmtId="0" fontId="34" fillId="0" borderId="31" xfId="7" applyFont="1" applyBorder="1" applyAlignment="1">
      <alignment vertical="center" wrapText="1"/>
    </xf>
    <xf numFmtId="0" fontId="36" fillId="7" borderId="110" xfId="7" applyFont="1" applyFill="1" applyBorder="1" applyAlignment="1">
      <alignment vertical="center" wrapText="1"/>
    </xf>
    <xf numFmtId="0" fontId="36" fillId="7" borderId="32" xfId="7" applyFont="1" applyFill="1" applyBorder="1" applyAlignment="1">
      <alignment horizontal="center" vertical="center" wrapText="1"/>
    </xf>
    <xf numFmtId="0" fontId="36" fillId="7" borderId="33" xfId="7" applyFont="1" applyFill="1" applyBorder="1" applyAlignment="1">
      <alignment horizontal="center" vertical="center" wrapText="1"/>
    </xf>
    <xf numFmtId="0" fontId="36" fillId="7" borderId="106" xfId="7" applyFont="1" applyFill="1" applyBorder="1" applyAlignment="1">
      <alignment vertical="center" wrapText="1"/>
    </xf>
    <xf numFmtId="0" fontId="36" fillId="7" borderId="101" xfId="7" applyFont="1" applyFill="1" applyBorder="1" applyAlignment="1">
      <alignment vertical="center" wrapText="1"/>
    </xf>
    <xf numFmtId="0" fontId="36" fillId="7" borderId="110" xfId="7" applyFont="1" applyFill="1" applyBorder="1" applyAlignment="1">
      <alignment vertical="center" wrapText="1"/>
    </xf>
    <xf numFmtId="0" fontId="36" fillId="7" borderId="9" xfId="7" applyFont="1" applyFill="1" applyBorder="1" applyAlignment="1">
      <alignment horizontal="center" vertical="center" wrapText="1"/>
    </xf>
    <xf numFmtId="0" fontId="36" fillId="7" borderId="6" xfId="7" applyFont="1" applyFill="1" applyBorder="1" applyAlignment="1">
      <alignment horizontal="center" vertical="center" wrapText="1"/>
    </xf>
    <xf numFmtId="0" fontId="34" fillId="0" borderId="106" xfId="7" applyFont="1" applyBorder="1" applyAlignment="1">
      <alignment horizontal="left" vertical="center" wrapText="1"/>
    </xf>
    <xf numFmtId="0" fontId="34" fillId="0" borderId="101" xfId="7" applyFont="1" applyBorder="1" applyAlignment="1">
      <alignment horizontal="left" vertical="center" wrapText="1"/>
    </xf>
    <xf numFmtId="0" fontId="34" fillId="0" borderId="110" xfId="7" applyFont="1" applyBorder="1" applyAlignment="1">
      <alignment horizontal="left" vertical="center" wrapText="1"/>
    </xf>
    <xf numFmtId="0" fontId="13" fillId="3" borderId="0" xfId="0" applyFont="1" applyFill="1" applyAlignment="1">
      <alignment vertical="top" wrapText="1"/>
    </xf>
    <xf numFmtId="0" fontId="14" fillId="3" borderId="0" xfId="0" applyFont="1" applyFill="1" applyAlignment="1">
      <alignment vertical="top" wrapText="1"/>
    </xf>
    <xf numFmtId="0" fontId="15" fillId="3" borderId="0" xfId="0" applyFont="1" applyFill="1" applyAlignment="1"/>
    <xf numFmtId="0" fontId="0" fillId="3" borderId="0" xfId="0" applyFill="1" applyAlignment="1"/>
    <xf numFmtId="0" fontId="14" fillId="3" borderId="0" xfId="0" applyFont="1" applyFill="1" applyBorder="1" applyAlignment="1">
      <alignment vertical="top" wrapText="1"/>
    </xf>
    <xf numFmtId="0" fontId="15" fillId="3" borderId="0" xfId="0" applyFont="1" applyFill="1" applyBorder="1" applyAlignment="1"/>
    <xf numFmtId="0" fontId="0" fillId="5" borderId="45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0" borderId="82" xfId="0" applyBorder="1" applyAlignment="1">
      <alignment horizontal="left"/>
    </xf>
    <xf numFmtId="0" fontId="0" fillId="0" borderId="58" xfId="0" applyBorder="1" applyAlignment="1">
      <alignment horizontal="left"/>
    </xf>
    <xf numFmtId="0" fontId="0" fillId="5" borderId="73" xfId="0" applyFill="1" applyBorder="1" applyAlignment="1">
      <alignment horizontal="left"/>
    </xf>
    <xf numFmtId="0" fontId="0" fillId="5" borderId="75" xfId="0" applyFill="1" applyBorder="1" applyAlignment="1">
      <alignment horizontal="left"/>
    </xf>
    <xf numFmtId="0" fontId="0" fillId="5" borderId="18" xfId="0" applyFill="1" applyBorder="1" applyAlignment="1">
      <alignment horizontal="center"/>
    </xf>
    <xf numFmtId="0" fontId="0" fillId="5" borderId="72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4" xfId="0" applyFill="1" applyBorder="1" applyAlignment="1">
      <alignment horizontal="left"/>
    </xf>
    <xf numFmtId="0" fontId="0" fillId="0" borderId="66" xfId="0" applyFill="1" applyBorder="1" applyAlignment="1">
      <alignment horizontal="left"/>
    </xf>
    <xf numFmtId="0" fontId="0" fillId="5" borderId="71" xfId="0" applyFill="1" applyBorder="1" applyAlignment="1">
      <alignment horizontal="center"/>
    </xf>
    <xf numFmtId="0" fontId="0" fillId="5" borderId="59" xfId="0" applyFill="1" applyBorder="1" applyAlignment="1">
      <alignment horizontal="center"/>
    </xf>
    <xf numFmtId="0" fontId="0" fillId="5" borderId="74" xfId="0" applyFill="1" applyBorder="1" applyAlignment="1">
      <alignment horizontal="left"/>
    </xf>
    <xf numFmtId="0" fontId="0" fillId="5" borderId="65" xfId="0" applyFill="1" applyBorder="1" applyAlignment="1">
      <alignment horizontal="center" vertical="center"/>
    </xf>
    <xf numFmtId="0" fontId="0" fillId="5" borderId="66" xfId="0" applyFill="1" applyBorder="1" applyAlignment="1">
      <alignment horizontal="center" vertical="center"/>
    </xf>
    <xf numFmtId="0" fontId="0" fillId="5" borderId="65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44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69" xfId="0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0" fillId="0" borderId="81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85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55" xfId="0" applyBorder="1" applyAlignment="1">
      <alignment horizontal="left"/>
    </xf>
    <xf numFmtId="0" fontId="0" fillId="0" borderId="57" xfId="0" applyBorder="1" applyAlignment="1">
      <alignment horizontal="left"/>
    </xf>
    <xf numFmtId="0" fontId="0" fillId="5" borderId="12" xfId="0" applyFont="1" applyFill="1" applyBorder="1" applyAlignment="1">
      <alignment horizontal="center" vertical="center"/>
    </xf>
    <xf numFmtId="0" fontId="0" fillId="5" borderId="63" xfId="0" applyFont="1" applyFill="1" applyBorder="1" applyAlignment="1">
      <alignment horizontal="center" vertical="center"/>
    </xf>
    <xf numFmtId="0" fontId="0" fillId="5" borderId="29" xfId="0" applyFont="1" applyFill="1" applyBorder="1" applyAlignment="1">
      <alignment horizontal="center" vertical="center"/>
    </xf>
    <xf numFmtId="0" fontId="0" fillId="5" borderId="67" xfId="0" applyFont="1" applyFill="1" applyBorder="1" applyAlignment="1">
      <alignment horizontal="center" vertical="center"/>
    </xf>
    <xf numFmtId="0" fontId="0" fillId="0" borderId="76" xfId="0" applyBorder="1" applyAlignment="1">
      <alignment horizontal="left"/>
    </xf>
    <xf numFmtId="0" fontId="0" fillId="0" borderId="78" xfId="0" applyBorder="1" applyAlignment="1">
      <alignment horizontal="left"/>
    </xf>
    <xf numFmtId="0" fontId="0" fillId="0" borderId="34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/>
    </xf>
    <xf numFmtId="0" fontId="0" fillId="0" borderId="88" xfId="0" applyFont="1" applyBorder="1" applyAlignment="1">
      <alignment horizontal="left" vertical="center"/>
    </xf>
    <xf numFmtId="0" fontId="0" fillId="0" borderId="32" xfId="0" applyFont="1" applyBorder="1" applyAlignment="1">
      <alignment horizontal="center" vertical="center"/>
    </xf>
    <xf numFmtId="0" fontId="0" fillId="0" borderId="104" xfId="0" applyFill="1" applyBorder="1" applyAlignment="1">
      <alignment horizontal="center"/>
    </xf>
    <xf numFmtId="0" fontId="0" fillId="0" borderId="34" xfId="0" applyFont="1" applyBorder="1" applyAlignment="1">
      <alignment horizontal="center" vertical="center"/>
    </xf>
  </cellXfs>
  <cellStyles count="8">
    <cellStyle name="Lien hypertexte" xfId="6" builtinId="8"/>
    <cellStyle name="Milliers" xfId="5" builtinId="3"/>
    <cellStyle name="Monétaire" xfId="3" builtinId="4"/>
    <cellStyle name="Normal" xfId="0" builtinId="0"/>
    <cellStyle name="Normal 2" xfId="1" xr:uid="{00000000-0005-0000-0000-000004000000}"/>
    <cellStyle name="Normal 3" xfId="7" xr:uid="{93BE4D72-10EB-457B-91E1-F7A4BDC43891}"/>
    <cellStyle name="Normal_2. Prêt" xfId="2" xr:uid="{00000000-0005-0000-0000-000005000000}"/>
    <cellStyle name="Normal_Tableau situation de trésorerie - ASSO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ain\Desktop\tableaux%20de%20bord%20d'entreprises\-%20Pr&#233;visionnel%20Financier%20-%20API%20-%20Version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I"/>
      <sheetName val="ENTREPRISE"/>
      <sheetName val="FINANCE"/>
      <sheetName val="Variables"/>
      <sheetName val="INVEST"/>
      <sheetName val="FINANCEMENT 1"/>
      <sheetName val="PLAN FINANCEMT HT"/>
      <sheetName val="DETAIL EXPLOITATION"/>
      <sheetName val="PLAN FI"/>
      <sheetName val="CPTE RESULT"/>
      <sheetName val="BILAN"/>
      <sheetName val="BFR"/>
      <sheetName val="TRESO"/>
      <sheetName val="SEUIL"/>
      <sheetName val="SIG"/>
      <sheetName val="PAI - Compte de résultat"/>
      <sheetName val="PAI - Seuil de rentabilité"/>
      <sheetName val="PAI -Besoins en fd de roulement"/>
      <sheetName val="AIDES"/>
      <sheetName val="Cohérence"/>
    </sheetNames>
    <sheetDataSet>
      <sheetData sheetId="0"/>
      <sheetData sheetId="1"/>
      <sheetData sheetId="2"/>
      <sheetData sheetId="3"/>
      <sheetData sheetId="4">
        <row r="12">
          <cell r="B12">
            <v>0.2</v>
          </cell>
        </row>
        <row r="13">
          <cell r="B13">
            <v>5.5E-2</v>
          </cell>
        </row>
      </sheetData>
      <sheetData sheetId="5">
        <row r="56">
          <cell r="N56">
            <v>0</v>
          </cell>
        </row>
      </sheetData>
      <sheetData sheetId="6">
        <row r="7">
          <cell r="O7">
            <v>60</v>
          </cell>
        </row>
        <row r="8">
          <cell r="O8">
            <v>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s://www.impots.gouv.fr/portail/node/13465" TargetMode="External"/><Relationship Id="rId7" Type="http://schemas.openxmlformats.org/officeDocument/2006/relationships/hyperlink" Target="https://mediateur-credit.banque-france.fr/saisir-la-mediation/vous-allez-saisir-la-mediation-du-credit" TargetMode="External"/><Relationship Id="rId2" Type="http://schemas.openxmlformats.org/officeDocument/2006/relationships/hyperlink" Target="https://info-entreprises-covid19.economie.gouv.fr/kb/prets-garantis-par-letat-8713" TargetMode="External"/><Relationship Id="rId1" Type="http://schemas.openxmlformats.org/officeDocument/2006/relationships/hyperlink" Target="https://bpifrance-creation.fr/entrepreneur/actualites/coronavirus-nouvelle-aide-artisans-commercants" TargetMode="External"/><Relationship Id="rId6" Type="http://schemas.openxmlformats.org/officeDocument/2006/relationships/hyperlink" Target="https://www.ameli.fr/assure/actualites/covid-19-des-arrets-de-travail-simplifies-pour-les-salaries-contraints-de-garder-leurs-enfants" TargetMode="External"/><Relationship Id="rId5" Type="http://schemas.openxmlformats.org/officeDocument/2006/relationships/hyperlink" Target="https://travail-emploi.gouv.fr/le-ministere-en-action/coronavirus-covid-19/questions-reponses-par-theme/article/activite-partielle-chomage-partiel" TargetMode="External"/><Relationship Id="rId4" Type="http://schemas.openxmlformats.org/officeDocument/2006/relationships/hyperlink" Target="https://www.urssaf.fr/portail/home/actualites/toute-lactualite-employeur/mesures-exceptionnelles-pour-les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49543-09FA-4740-9A4A-9F0B4CB94394}">
  <sheetPr>
    <pageSetUpPr fitToPage="1"/>
  </sheetPr>
  <dimension ref="A3:B31"/>
  <sheetViews>
    <sheetView tabSelected="1" view="pageLayout" zoomScaleNormal="100" workbookViewId="0">
      <selection activeCell="B5" sqref="B5:B8"/>
    </sheetView>
  </sheetViews>
  <sheetFormatPr baseColWidth="10" defaultRowHeight="13.2" x14ac:dyDescent="0.25"/>
  <cols>
    <col min="1" max="1" width="15.5546875" style="339" customWidth="1"/>
    <col min="2" max="2" width="69.5546875" style="339" customWidth="1"/>
    <col min="3" max="16384" width="11.5546875" style="339"/>
  </cols>
  <sheetData>
    <row r="3" spans="1:2" ht="13.8" thickBot="1" x14ac:dyDescent="0.3"/>
    <row r="4" spans="1:2" ht="31.2" customHeight="1" thickBot="1" x14ac:dyDescent="0.3">
      <c r="A4" s="346" t="s">
        <v>379</v>
      </c>
      <c r="B4" s="347"/>
    </row>
    <row r="5" spans="1:2" ht="31.2" customHeight="1" x14ac:dyDescent="0.25">
      <c r="A5" s="348" t="s">
        <v>378</v>
      </c>
      <c r="B5" s="353" t="s">
        <v>380</v>
      </c>
    </row>
    <row r="6" spans="1:2" ht="13.2" customHeight="1" x14ac:dyDescent="0.25">
      <c r="A6" s="349"/>
      <c r="B6" s="354"/>
    </row>
    <row r="7" spans="1:2" ht="13.2" customHeight="1" x14ac:dyDescent="0.25">
      <c r="A7" s="349"/>
      <c r="B7" s="354"/>
    </row>
    <row r="8" spans="1:2" ht="13.8" thickBot="1" x14ac:dyDescent="0.3">
      <c r="A8" s="350"/>
      <c r="B8" s="355"/>
    </row>
    <row r="9" spans="1:2" ht="16.2" thickBot="1" x14ac:dyDescent="0.3">
      <c r="A9" s="345" t="s">
        <v>377</v>
      </c>
      <c r="B9" s="344" t="s">
        <v>376</v>
      </c>
    </row>
    <row r="10" spans="1:2" ht="16.2" thickBot="1" x14ac:dyDescent="0.3">
      <c r="A10" s="345" t="s">
        <v>375</v>
      </c>
      <c r="B10" s="344" t="s">
        <v>374</v>
      </c>
    </row>
    <row r="11" spans="1:2" ht="16.2" thickBot="1" x14ac:dyDescent="0.3">
      <c r="A11" s="345" t="s">
        <v>32</v>
      </c>
      <c r="B11" s="344" t="s">
        <v>373</v>
      </c>
    </row>
    <row r="12" spans="1:2" ht="16.2" thickBot="1" x14ac:dyDescent="0.3">
      <c r="A12" s="345" t="s">
        <v>0</v>
      </c>
      <c r="B12" s="344" t="s">
        <v>372</v>
      </c>
    </row>
    <row r="13" spans="1:2" ht="15.6" customHeight="1" x14ac:dyDescent="0.25">
      <c r="A13" s="348" t="s">
        <v>371</v>
      </c>
      <c r="B13" s="353" t="s">
        <v>370</v>
      </c>
    </row>
    <row r="14" spans="1:2" ht="13.8" thickBot="1" x14ac:dyDescent="0.3">
      <c r="A14" s="350"/>
      <c r="B14" s="355"/>
    </row>
    <row r="15" spans="1:2" ht="31.2" customHeight="1" x14ac:dyDescent="0.25">
      <c r="A15" s="348" t="s">
        <v>30</v>
      </c>
      <c r="B15" s="353" t="s">
        <v>369</v>
      </c>
    </row>
    <row r="16" spans="1:2" ht="33" customHeight="1" thickBot="1" x14ac:dyDescent="0.3">
      <c r="A16" s="350"/>
      <c r="B16" s="355"/>
    </row>
    <row r="17" spans="1:2" ht="47.4" thickBot="1" x14ac:dyDescent="0.3">
      <c r="A17" s="345" t="s">
        <v>368</v>
      </c>
      <c r="B17" s="344" t="s">
        <v>367</v>
      </c>
    </row>
    <row r="18" spans="1:2" ht="31.8" thickBot="1" x14ac:dyDescent="0.3">
      <c r="A18" s="345" t="s">
        <v>366</v>
      </c>
      <c r="B18" s="344" t="s">
        <v>365</v>
      </c>
    </row>
    <row r="19" spans="1:2" ht="13.8" thickBot="1" x14ac:dyDescent="0.3"/>
    <row r="20" spans="1:2" ht="15.6" x14ac:dyDescent="0.25">
      <c r="A20" s="351" t="s">
        <v>364</v>
      </c>
      <c r="B20" s="352"/>
    </row>
    <row r="21" spans="1:2" ht="15.6" x14ac:dyDescent="0.25">
      <c r="A21" s="343" t="s">
        <v>353</v>
      </c>
      <c r="B21" s="342" t="s">
        <v>363</v>
      </c>
    </row>
    <row r="22" spans="1:2" ht="15.6" x14ac:dyDescent="0.25">
      <c r="A22" s="343" t="s">
        <v>353</v>
      </c>
      <c r="B22" s="342" t="s">
        <v>362</v>
      </c>
    </row>
    <row r="23" spans="1:2" ht="15.6" x14ac:dyDescent="0.25">
      <c r="A23" s="343" t="s">
        <v>353</v>
      </c>
      <c r="B23" s="342" t="s">
        <v>361</v>
      </c>
    </row>
    <row r="24" spans="1:2" ht="15.6" x14ac:dyDescent="0.25">
      <c r="A24" s="343" t="s">
        <v>353</v>
      </c>
      <c r="B24" s="342" t="s">
        <v>360</v>
      </c>
    </row>
    <row r="25" spans="1:2" ht="15.6" x14ac:dyDescent="0.25">
      <c r="A25" s="343" t="s">
        <v>353</v>
      </c>
      <c r="B25" s="342" t="s">
        <v>359</v>
      </c>
    </row>
    <row r="26" spans="1:2" ht="15.6" x14ac:dyDescent="0.25">
      <c r="A26" s="343" t="s">
        <v>353</v>
      </c>
      <c r="B26" s="342" t="s">
        <v>358</v>
      </c>
    </row>
    <row r="27" spans="1:2" ht="15.6" x14ac:dyDescent="0.25">
      <c r="A27" s="343" t="s">
        <v>353</v>
      </c>
      <c r="B27" s="342" t="s">
        <v>357</v>
      </c>
    </row>
    <row r="28" spans="1:2" ht="15.6" x14ac:dyDescent="0.25">
      <c r="A28" s="343" t="s">
        <v>353</v>
      </c>
      <c r="B28" s="342" t="s">
        <v>356</v>
      </c>
    </row>
    <row r="29" spans="1:2" ht="15.6" x14ac:dyDescent="0.25">
      <c r="A29" s="343" t="s">
        <v>353</v>
      </c>
      <c r="B29" s="342" t="s">
        <v>355</v>
      </c>
    </row>
    <row r="30" spans="1:2" ht="15.6" x14ac:dyDescent="0.25">
      <c r="A30" s="343" t="s">
        <v>353</v>
      </c>
      <c r="B30" s="342" t="s">
        <v>354</v>
      </c>
    </row>
    <row r="31" spans="1:2" ht="16.2" thickBot="1" x14ac:dyDescent="0.3">
      <c r="A31" s="341" t="s">
        <v>353</v>
      </c>
      <c r="B31" s="340" t="s">
        <v>352</v>
      </c>
    </row>
  </sheetData>
  <mergeCells count="8">
    <mergeCell ref="A4:B4"/>
    <mergeCell ref="A5:A8"/>
    <mergeCell ref="A13:A14"/>
    <mergeCell ref="A15:A16"/>
    <mergeCell ref="A20:B20"/>
    <mergeCell ref="B5:B8"/>
    <mergeCell ref="B15:B16"/>
    <mergeCell ref="B13:B14"/>
  </mergeCells>
  <pageMargins left="0.7" right="0.7" top="0.75" bottom="0.75" header="0.3" footer="0.3"/>
  <pageSetup paperSize="9" orientation="portrait" horizontalDpi="4294967293" verticalDpi="0" r:id="rId1"/>
  <headerFooter>
    <oddHeader>&amp;L&amp;G&amp;C&amp;8 1er réseau associatif de financement et d’accompagnement des créateurs et repreneurs d’entreprise
214 associations sur tout le territoire français - métropole et outre-mer
18 164 entreprises et 50 000 emplois créés ou sauvegardés en 2019</oddHeader>
    <oddFooter>&amp;C&amp;9Centre d'Activités Nouvelles - 210 avenue de Verdun - 39 100 DOLE - Tél. : 03.84.82.88.92 - Mobile: 06.42.36.21.72 - nderouillac@initiative-doleterritoires.com - www.initiative-doleterritoires.com - SIRET: 398.004.549.00034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"/>
  <sheetViews>
    <sheetView topLeftCell="A31" workbookViewId="0">
      <selection activeCell="A46" sqref="A46:D47"/>
    </sheetView>
  </sheetViews>
  <sheetFormatPr baseColWidth="10" defaultRowHeight="14.4" x14ac:dyDescent="0.3"/>
  <cols>
    <col min="1" max="1" width="32.77734375" customWidth="1"/>
  </cols>
  <sheetData>
    <row r="1" spans="1:3" x14ac:dyDescent="0.3">
      <c r="C1" s="61" t="s">
        <v>42</v>
      </c>
    </row>
    <row r="3" spans="1:3" x14ac:dyDescent="0.3">
      <c r="A3" t="s">
        <v>43</v>
      </c>
    </row>
    <row r="4" spans="1:3" x14ac:dyDescent="0.3">
      <c r="A4" t="s">
        <v>44</v>
      </c>
    </row>
    <row r="5" spans="1:3" x14ac:dyDescent="0.3">
      <c r="A5" t="s">
        <v>45</v>
      </c>
    </row>
    <row r="7" spans="1:3" x14ac:dyDescent="0.3">
      <c r="A7" t="s">
        <v>46</v>
      </c>
    </row>
    <row r="8" spans="1:3" x14ac:dyDescent="0.3">
      <c r="A8" t="s">
        <v>47</v>
      </c>
    </row>
    <row r="9" spans="1:3" x14ac:dyDescent="0.3">
      <c r="A9" t="s">
        <v>48</v>
      </c>
    </row>
    <row r="10" spans="1:3" x14ac:dyDescent="0.3">
      <c r="A10" t="s">
        <v>49</v>
      </c>
    </row>
    <row r="11" spans="1:3" x14ac:dyDescent="0.3">
      <c r="A11" t="s">
        <v>50</v>
      </c>
    </row>
    <row r="13" spans="1:3" x14ac:dyDescent="0.3">
      <c r="A13" s="61" t="s">
        <v>51</v>
      </c>
    </row>
    <row r="14" spans="1:3" x14ac:dyDescent="0.3">
      <c r="A14" t="s">
        <v>52</v>
      </c>
    </row>
    <row r="15" spans="1:3" x14ac:dyDescent="0.3">
      <c r="A15" t="s">
        <v>53</v>
      </c>
    </row>
    <row r="16" spans="1:3" x14ac:dyDescent="0.3">
      <c r="A16" t="s">
        <v>54</v>
      </c>
    </row>
    <row r="17" spans="1:1" x14ac:dyDescent="0.3">
      <c r="A17" t="s">
        <v>55</v>
      </c>
    </row>
    <row r="19" spans="1:1" x14ac:dyDescent="0.3">
      <c r="A19" s="61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3" spans="1:1" x14ac:dyDescent="0.3">
      <c r="A23" s="61" t="s">
        <v>59</v>
      </c>
    </row>
    <row r="24" spans="1:1" x14ac:dyDescent="0.3">
      <c r="A24" t="s">
        <v>62</v>
      </c>
    </row>
    <row r="25" spans="1:1" x14ac:dyDescent="0.3">
      <c r="A25" t="s">
        <v>60</v>
      </c>
    </row>
    <row r="27" spans="1:1" x14ac:dyDescent="0.3">
      <c r="A27" s="61" t="s">
        <v>61</v>
      </c>
    </row>
    <row r="28" spans="1:1" x14ac:dyDescent="0.3">
      <c r="A28" t="s">
        <v>63</v>
      </c>
    </row>
    <row r="29" spans="1:1" x14ac:dyDescent="0.3">
      <c r="A29" t="s">
        <v>64</v>
      </c>
    </row>
    <row r="30" spans="1:1" x14ac:dyDescent="0.3">
      <c r="A30" t="s">
        <v>65</v>
      </c>
    </row>
    <row r="31" spans="1:1" x14ac:dyDescent="0.3">
      <c r="A31" t="s">
        <v>69</v>
      </c>
    </row>
    <row r="32" spans="1:1" x14ac:dyDescent="0.3">
      <c r="A32" t="s">
        <v>70</v>
      </c>
    </row>
    <row r="34" spans="1:4" x14ac:dyDescent="0.3">
      <c r="A34" s="61" t="s">
        <v>66</v>
      </c>
    </row>
    <row r="35" spans="1:4" x14ac:dyDescent="0.3">
      <c r="A35" t="s">
        <v>67</v>
      </c>
    </row>
    <row r="36" spans="1:4" x14ac:dyDescent="0.3">
      <c r="A36" t="s">
        <v>68</v>
      </c>
    </row>
    <row r="40" spans="1:4" x14ac:dyDescent="0.3">
      <c r="A40" t="s">
        <v>71</v>
      </c>
    </row>
    <row r="41" spans="1:4" x14ac:dyDescent="0.3">
      <c r="A41" t="s">
        <v>72</v>
      </c>
    </row>
    <row r="42" spans="1:4" x14ac:dyDescent="0.3">
      <c r="A42" t="s">
        <v>73</v>
      </c>
    </row>
    <row r="43" spans="1:4" x14ac:dyDescent="0.3">
      <c r="A43" t="s">
        <v>74</v>
      </c>
    </row>
    <row r="44" spans="1:4" x14ac:dyDescent="0.3">
      <c r="A44" t="s">
        <v>306</v>
      </c>
    </row>
    <row r="46" spans="1:4" ht="54" customHeight="1" x14ac:dyDescent="0.3">
      <c r="A46" s="356" t="s">
        <v>298</v>
      </c>
      <c r="B46" s="357"/>
      <c r="C46" s="358"/>
      <c r="D46" s="359"/>
    </row>
    <row r="47" spans="1:4" x14ac:dyDescent="0.3">
      <c r="A47" s="360"/>
      <c r="B47" s="360"/>
      <c r="C47" s="361"/>
      <c r="D47" s="359"/>
    </row>
  </sheetData>
  <mergeCells count="1">
    <mergeCell ref="A46:D4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9"/>
  <sheetViews>
    <sheetView topLeftCell="A43" zoomScaleNormal="100" workbookViewId="0">
      <selection activeCell="A62" sqref="A62"/>
    </sheetView>
  </sheetViews>
  <sheetFormatPr baseColWidth="10" defaultRowHeight="14.4" x14ac:dyDescent="0.3"/>
  <cols>
    <col min="1" max="1" width="22.109375" customWidth="1"/>
    <col min="2" max="2" width="56.21875" customWidth="1"/>
    <col min="3" max="3" width="1.33203125" customWidth="1"/>
    <col min="4" max="11" width="10.21875" customWidth="1"/>
    <col min="12" max="12" width="10.21875" style="50" customWidth="1"/>
    <col min="13" max="14" width="10.21875" customWidth="1"/>
  </cols>
  <sheetData>
    <row r="1" spans="1:12" x14ac:dyDescent="0.3">
      <c r="A1" t="s">
        <v>127</v>
      </c>
      <c r="G1" s="61" t="s">
        <v>129</v>
      </c>
      <c r="L1" s="51"/>
    </row>
    <row r="2" spans="1:12" x14ac:dyDescent="0.3">
      <c r="A2" s="1"/>
      <c r="B2" s="1"/>
      <c r="G2" s="63" t="s">
        <v>76</v>
      </c>
      <c r="L2" s="51"/>
    </row>
    <row r="3" spans="1:12" ht="15" thickBot="1" x14ac:dyDescent="0.35">
      <c r="A3" s="62"/>
      <c r="B3" s="1"/>
      <c r="C3" s="1"/>
      <c r="J3" s="298"/>
    </row>
    <row r="4" spans="1:12" ht="15" customHeight="1" thickBot="1" x14ac:dyDescent="0.35">
      <c r="A4" s="58" t="s">
        <v>165</v>
      </c>
      <c r="B4" s="59"/>
      <c r="C4" s="1"/>
      <c r="D4" s="112" t="s">
        <v>140</v>
      </c>
      <c r="E4" s="1"/>
      <c r="F4" s="1"/>
      <c r="G4" s="1"/>
      <c r="H4" s="1"/>
      <c r="I4" s="1"/>
    </row>
    <row r="5" spans="1:12" ht="15" customHeight="1" thickBot="1" x14ac:dyDescent="0.35">
      <c r="A5" s="103"/>
      <c r="B5" s="104"/>
      <c r="C5" s="1"/>
      <c r="E5" s="112"/>
    </row>
    <row r="6" spans="1:12" ht="15" customHeight="1" x14ac:dyDescent="0.3">
      <c r="A6" s="114" t="s">
        <v>166</v>
      </c>
      <c r="B6" s="106"/>
      <c r="C6" s="1"/>
      <c r="D6" s="392" t="s">
        <v>137</v>
      </c>
      <c r="E6" s="393"/>
      <c r="F6" s="145" t="s">
        <v>132</v>
      </c>
      <c r="G6" s="368" t="s">
        <v>130</v>
      </c>
      <c r="H6" s="369"/>
      <c r="I6" s="377" t="s">
        <v>155</v>
      </c>
      <c r="J6" s="152" t="s">
        <v>135</v>
      </c>
      <c r="K6" s="125" t="s">
        <v>133</v>
      </c>
      <c r="L6" s="51"/>
    </row>
    <row r="7" spans="1:12" ht="15" customHeight="1" thickBot="1" x14ac:dyDescent="0.35">
      <c r="A7" s="60"/>
      <c r="B7" s="108"/>
      <c r="C7" s="1"/>
      <c r="D7" s="394"/>
      <c r="E7" s="395"/>
      <c r="F7" s="146" t="s">
        <v>154</v>
      </c>
      <c r="G7" s="126" t="s">
        <v>131</v>
      </c>
      <c r="H7" s="126" t="s">
        <v>138</v>
      </c>
      <c r="I7" s="378"/>
      <c r="J7" s="153" t="s">
        <v>82</v>
      </c>
      <c r="K7" s="157" t="s">
        <v>134</v>
      </c>
      <c r="L7" s="51"/>
    </row>
    <row r="8" spans="1:12" ht="15" customHeight="1" thickBot="1" x14ac:dyDescent="0.35">
      <c r="A8" s="113"/>
      <c r="B8" s="111"/>
      <c r="D8" s="396" t="s">
        <v>136</v>
      </c>
      <c r="E8" s="397"/>
      <c r="F8" s="118"/>
      <c r="G8" s="118"/>
      <c r="H8" s="118"/>
      <c r="I8" s="118"/>
      <c r="J8" s="154"/>
      <c r="K8" s="136"/>
    </row>
    <row r="9" spans="1:12" ht="15" thickBot="1" x14ac:dyDescent="0.35">
      <c r="A9" s="103"/>
      <c r="B9" s="104"/>
      <c r="D9" s="388"/>
      <c r="E9" s="390"/>
      <c r="F9" s="71"/>
      <c r="G9" s="71"/>
      <c r="H9" s="71"/>
      <c r="I9" s="71"/>
      <c r="J9" s="94"/>
      <c r="K9" s="120"/>
    </row>
    <row r="10" spans="1:12" ht="15" customHeight="1" thickBot="1" x14ac:dyDescent="0.35">
      <c r="A10" s="115" t="s">
        <v>171</v>
      </c>
      <c r="B10" s="59"/>
      <c r="D10" s="388"/>
      <c r="E10" s="390"/>
      <c r="F10" s="71"/>
      <c r="G10" s="71"/>
      <c r="H10" s="71"/>
      <c r="I10" s="71"/>
      <c r="J10" s="94"/>
      <c r="K10" s="120"/>
    </row>
    <row r="11" spans="1:12" ht="15" thickBot="1" x14ac:dyDescent="0.35">
      <c r="A11" s="103"/>
      <c r="B11" s="104"/>
      <c r="D11" s="388"/>
      <c r="E11" s="390"/>
      <c r="F11" s="71"/>
      <c r="G11" s="71"/>
      <c r="H11" s="71"/>
      <c r="I11" s="71"/>
      <c r="J11" s="94"/>
      <c r="K11" s="120"/>
    </row>
    <row r="12" spans="1:12" ht="15" customHeight="1" thickBot="1" x14ac:dyDescent="0.35">
      <c r="A12" s="58" t="s">
        <v>172</v>
      </c>
      <c r="B12" s="299"/>
      <c r="D12" s="364"/>
      <c r="E12" s="365"/>
      <c r="F12" s="75"/>
      <c r="G12" s="75"/>
      <c r="H12" s="75"/>
      <c r="I12" s="75"/>
      <c r="J12" s="155"/>
      <c r="K12" s="122"/>
    </row>
    <row r="13" spans="1:12" ht="15" thickBot="1" x14ac:dyDescent="0.35">
      <c r="A13" s="116"/>
      <c r="B13" s="117"/>
      <c r="D13" s="366" t="s">
        <v>139</v>
      </c>
      <c r="E13" s="367"/>
      <c r="F13" s="123"/>
      <c r="G13" s="123"/>
      <c r="H13" s="123"/>
      <c r="I13" s="123"/>
      <c r="J13" s="156"/>
      <c r="K13" s="124"/>
    </row>
    <row r="14" spans="1:12" x14ac:dyDescent="0.3">
      <c r="A14" s="30" t="s">
        <v>164</v>
      </c>
      <c r="B14" s="119"/>
      <c r="L14" s="51"/>
    </row>
    <row r="15" spans="1:12" ht="15" customHeight="1" x14ac:dyDescent="0.3">
      <c r="A15" s="102"/>
      <c r="B15" s="136"/>
      <c r="D15" s="61" t="s">
        <v>156</v>
      </c>
    </row>
    <row r="16" spans="1:12" ht="15" thickBot="1" x14ac:dyDescent="0.35">
      <c r="A16" s="167"/>
      <c r="B16" s="120"/>
    </row>
    <row r="17" spans="1:12" ht="15" thickBot="1" x14ac:dyDescent="0.35">
      <c r="A17" s="168" t="s">
        <v>167</v>
      </c>
      <c r="B17" s="121"/>
      <c r="D17" s="381" t="s">
        <v>152</v>
      </c>
      <c r="E17" s="382"/>
      <c r="F17" s="382"/>
      <c r="G17" s="362" t="s">
        <v>132</v>
      </c>
      <c r="H17" s="363"/>
    </row>
    <row r="18" spans="1:12" ht="15" thickBot="1" x14ac:dyDescent="0.35">
      <c r="D18" s="383"/>
      <c r="E18" s="384"/>
      <c r="F18" s="384"/>
      <c r="G18" s="141" t="s">
        <v>150</v>
      </c>
      <c r="H18" s="142" t="s">
        <v>151</v>
      </c>
      <c r="L18" s="51"/>
    </row>
    <row r="19" spans="1:12" ht="15" thickBot="1" x14ac:dyDescent="0.35">
      <c r="A19" s="3" t="s">
        <v>168</v>
      </c>
      <c r="B19" s="169"/>
      <c r="D19" s="385"/>
      <c r="E19" s="386"/>
      <c r="F19" s="387"/>
      <c r="G19" s="67"/>
      <c r="H19" s="140"/>
      <c r="L19" s="51"/>
    </row>
    <row r="20" spans="1:12" ht="15" thickBot="1" x14ac:dyDescent="0.35">
      <c r="D20" s="388"/>
      <c r="E20" s="389"/>
      <c r="F20" s="390"/>
      <c r="G20" s="71"/>
      <c r="H20" s="120"/>
      <c r="L20" s="51"/>
    </row>
    <row r="21" spans="1:12" x14ac:dyDescent="0.3">
      <c r="A21" s="114" t="s">
        <v>169</v>
      </c>
      <c r="B21" s="106"/>
      <c r="D21" s="364"/>
      <c r="E21" s="391"/>
      <c r="F21" s="365"/>
      <c r="G21" s="83"/>
      <c r="H21" s="139"/>
      <c r="L21" s="51"/>
    </row>
    <row r="22" spans="1:12" ht="15" customHeight="1" thickBot="1" x14ac:dyDescent="0.35">
      <c r="A22" s="60" t="s">
        <v>170</v>
      </c>
      <c r="B22" s="108"/>
      <c r="D22" s="366" t="s">
        <v>153</v>
      </c>
      <c r="E22" s="376"/>
      <c r="F22" s="367"/>
      <c r="G22" s="143"/>
      <c r="H22" s="144"/>
    </row>
    <row r="23" spans="1:12" ht="15" customHeight="1" x14ac:dyDescent="0.3">
      <c r="A23" s="60"/>
      <c r="B23" s="108"/>
    </row>
    <row r="24" spans="1:12" ht="15" customHeight="1" thickBot="1" x14ac:dyDescent="0.35">
      <c r="A24" s="113"/>
      <c r="B24" s="111"/>
      <c r="D24" s="61" t="s">
        <v>146</v>
      </c>
    </row>
    <row r="25" spans="1:12" ht="15" customHeight="1" thickBot="1" x14ac:dyDescent="0.35">
      <c r="A25" s="101"/>
    </row>
    <row r="26" spans="1:12" ht="15" customHeight="1" x14ac:dyDescent="0.3">
      <c r="A26" s="105" t="s">
        <v>128</v>
      </c>
      <c r="B26" s="106"/>
      <c r="D26" s="130"/>
      <c r="E26" s="131"/>
      <c r="F26" s="132"/>
      <c r="G26" s="133" t="s">
        <v>142</v>
      </c>
      <c r="H26" s="133" t="s">
        <v>143</v>
      </c>
      <c r="I26" s="129" t="s">
        <v>141</v>
      </c>
      <c r="J26" s="127" t="s">
        <v>174</v>
      </c>
    </row>
    <row r="27" spans="1:12" ht="15" customHeight="1" thickBot="1" x14ac:dyDescent="0.35">
      <c r="A27" s="107" t="s">
        <v>125</v>
      </c>
      <c r="B27" s="108"/>
      <c r="D27" s="370" t="s">
        <v>184</v>
      </c>
      <c r="E27" s="371"/>
      <c r="F27" s="371"/>
      <c r="G27" s="4"/>
      <c r="H27" s="4"/>
      <c r="I27" s="24"/>
    </row>
    <row r="28" spans="1:12" ht="15" customHeight="1" thickBot="1" x14ac:dyDescent="0.35">
      <c r="A28" s="109" t="s">
        <v>124</v>
      </c>
      <c r="B28" s="108"/>
    </row>
    <row r="29" spans="1:12" ht="15" customHeight="1" x14ac:dyDescent="0.3">
      <c r="A29" s="107" t="s">
        <v>126</v>
      </c>
      <c r="B29" s="108"/>
      <c r="D29" s="174" t="s">
        <v>177</v>
      </c>
      <c r="E29" s="172"/>
      <c r="F29" s="173"/>
      <c r="G29" s="175" t="s">
        <v>182</v>
      </c>
      <c r="H29" s="176" t="s">
        <v>178</v>
      </c>
      <c r="I29" s="379" t="s">
        <v>182</v>
      </c>
      <c r="J29" s="379"/>
      <c r="K29" s="380"/>
    </row>
    <row r="30" spans="1:12" ht="15" customHeight="1" thickBot="1" x14ac:dyDescent="0.35">
      <c r="A30" s="110" t="s">
        <v>126</v>
      </c>
      <c r="B30" s="111"/>
      <c r="D30" s="179"/>
      <c r="E30" s="180"/>
      <c r="F30" s="181"/>
      <c r="G30" s="65" t="s">
        <v>144</v>
      </c>
      <c r="H30" s="65" t="s">
        <v>183</v>
      </c>
      <c r="I30" s="182" t="s">
        <v>179</v>
      </c>
      <c r="J30" s="79" t="s">
        <v>180</v>
      </c>
      <c r="K30" s="183" t="s">
        <v>181</v>
      </c>
      <c r="L30"/>
    </row>
    <row r="31" spans="1:12" ht="15" thickBot="1" x14ac:dyDescent="0.35">
      <c r="D31" s="372" t="s">
        <v>184</v>
      </c>
      <c r="E31" s="373"/>
      <c r="F31" s="373"/>
      <c r="G31" s="177"/>
      <c r="H31" s="177"/>
      <c r="I31" s="177"/>
      <c r="J31" s="177"/>
      <c r="K31" s="178"/>
    </row>
    <row r="32" spans="1:12" x14ac:dyDescent="0.3">
      <c r="A32" s="170" t="s">
        <v>175</v>
      </c>
      <c r="B32" s="147"/>
    </row>
    <row r="33" spans="1:9" x14ac:dyDescent="0.3">
      <c r="A33" s="158"/>
      <c r="B33" s="148"/>
      <c r="D33" s="61" t="s">
        <v>147</v>
      </c>
    </row>
    <row r="34" spans="1:9" ht="15" thickBot="1" x14ac:dyDescent="0.35">
      <c r="A34" s="158"/>
      <c r="B34" s="148"/>
    </row>
    <row r="35" spans="1:9" x14ac:dyDescent="0.3">
      <c r="A35" s="158"/>
      <c r="B35" s="148"/>
      <c r="D35" s="374"/>
      <c r="E35" s="375"/>
      <c r="F35" s="369"/>
      <c r="G35" s="134" t="s">
        <v>144</v>
      </c>
      <c r="H35" s="127" t="s">
        <v>145</v>
      </c>
    </row>
    <row r="36" spans="1:9" x14ac:dyDescent="0.3">
      <c r="A36" s="158"/>
      <c r="B36" s="148"/>
      <c r="D36" s="137" t="s">
        <v>148</v>
      </c>
      <c r="E36" s="91"/>
      <c r="F36" s="92"/>
      <c r="G36" s="136"/>
    </row>
    <row r="37" spans="1:9" x14ac:dyDescent="0.3">
      <c r="A37" s="158"/>
      <c r="B37" s="148"/>
      <c r="D37" s="138" t="s">
        <v>149</v>
      </c>
      <c r="E37" s="97"/>
      <c r="F37" s="98"/>
      <c r="G37" s="122"/>
    </row>
    <row r="38" spans="1:9" ht="15" thickBot="1" x14ac:dyDescent="0.35">
      <c r="A38" s="158"/>
      <c r="B38" s="148"/>
      <c r="D38" s="366" t="s">
        <v>139</v>
      </c>
      <c r="E38" s="376"/>
      <c r="F38" s="367"/>
      <c r="G38" s="124"/>
    </row>
    <row r="39" spans="1:9" x14ac:dyDescent="0.3">
      <c r="A39" s="158"/>
      <c r="B39" s="148"/>
    </row>
    <row r="40" spans="1:9" x14ac:dyDescent="0.3">
      <c r="A40" s="158"/>
      <c r="B40" s="148"/>
      <c r="D40" s="61" t="s">
        <v>157</v>
      </c>
    </row>
    <row r="41" spans="1:9" ht="15" thickBot="1" x14ac:dyDescent="0.35">
      <c r="A41" s="159"/>
      <c r="B41" s="171"/>
    </row>
    <row r="42" spans="1:9" x14ac:dyDescent="0.3">
      <c r="D42" s="130"/>
      <c r="E42" s="131"/>
      <c r="F42" s="132"/>
      <c r="G42" s="128" t="s">
        <v>159</v>
      </c>
      <c r="H42" s="128" t="s">
        <v>158</v>
      </c>
      <c r="I42" s="134" t="s">
        <v>82</v>
      </c>
    </row>
    <row r="43" spans="1:9" x14ac:dyDescent="0.3">
      <c r="A43" s="61" t="s">
        <v>185</v>
      </c>
      <c r="D43" s="164" t="s">
        <v>160</v>
      </c>
      <c r="E43" s="165"/>
      <c r="F43" s="166"/>
      <c r="G43" s="135"/>
      <c r="H43" s="135"/>
      <c r="I43" s="136"/>
    </row>
    <row r="44" spans="1:9" x14ac:dyDescent="0.3">
      <c r="A44" t="s">
        <v>186</v>
      </c>
      <c r="D44" s="158" t="s">
        <v>161</v>
      </c>
      <c r="E44" s="94"/>
      <c r="F44" s="95"/>
      <c r="G44" s="71"/>
      <c r="H44" s="71"/>
      <c r="I44" s="120"/>
    </row>
    <row r="45" spans="1:9" x14ac:dyDescent="0.3">
      <c r="A45" t="s">
        <v>187</v>
      </c>
      <c r="D45" s="160" t="s">
        <v>162</v>
      </c>
      <c r="E45" s="155"/>
      <c r="F45" s="161"/>
      <c r="G45" s="75"/>
      <c r="H45" s="75"/>
      <c r="I45" s="122"/>
    </row>
    <row r="46" spans="1:9" ht="15" thickBot="1" x14ac:dyDescent="0.35">
      <c r="A46" t="s">
        <v>287</v>
      </c>
      <c r="D46" s="162" t="s">
        <v>163</v>
      </c>
      <c r="E46" s="156"/>
      <c r="F46" s="163"/>
      <c r="G46" s="123"/>
      <c r="H46" s="123"/>
      <c r="I46" s="124"/>
    </row>
    <row r="49" spans="1:2" x14ac:dyDescent="0.3">
      <c r="A49" s="127" t="s">
        <v>121</v>
      </c>
      <c r="B49" s="127" t="s">
        <v>173</v>
      </c>
    </row>
  </sheetData>
  <mergeCells count="20">
    <mergeCell ref="D31:F31"/>
    <mergeCell ref="D35:F35"/>
    <mergeCell ref="D38:F38"/>
    <mergeCell ref="I6:I7"/>
    <mergeCell ref="I29:K29"/>
    <mergeCell ref="D17:F18"/>
    <mergeCell ref="D22:F22"/>
    <mergeCell ref="D19:F19"/>
    <mergeCell ref="D20:F20"/>
    <mergeCell ref="D21:F21"/>
    <mergeCell ref="D6:E7"/>
    <mergeCell ref="D8:E8"/>
    <mergeCell ref="D9:E9"/>
    <mergeCell ref="D10:E10"/>
    <mergeCell ref="D11:E11"/>
    <mergeCell ref="G17:H17"/>
    <mergeCell ref="D12:E12"/>
    <mergeCell ref="D13:E13"/>
    <mergeCell ref="G6:H6"/>
    <mergeCell ref="D27:F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5"/>
  <sheetViews>
    <sheetView workbookViewId="0"/>
  </sheetViews>
  <sheetFormatPr baseColWidth="10" defaultColWidth="8.88671875" defaultRowHeight="14.4" x14ac:dyDescent="0.3"/>
  <cols>
    <col min="1" max="1" width="33.109375" customWidth="1"/>
    <col min="2" max="3" width="8.33203125" customWidth="1"/>
    <col min="4" max="4" width="28.5546875" customWidth="1"/>
    <col min="5" max="5" width="63.33203125" customWidth="1"/>
    <col min="6" max="6" width="40" customWidth="1"/>
    <col min="7" max="7" width="27.6640625" customWidth="1"/>
    <col min="8" max="9" width="10.5546875" customWidth="1"/>
    <col min="10" max="10" width="77.109375" customWidth="1"/>
    <col min="11" max="1024" width="10.5546875" customWidth="1"/>
  </cols>
  <sheetData>
    <row r="1" spans="1:10" x14ac:dyDescent="0.3">
      <c r="D1" s="302" t="s">
        <v>41</v>
      </c>
    </row>
    <row r="2" spans="1:10" x14ac:dyDescent="0.3">
      <c r="D2" s="303" t="s">
        <v>76</v>
      </c>
    </row>
    <row r="4" spans="1:10" x14ac:dyDescent="0.3">
      <c r="A4" s="304" t="s">
        <v>28</v>
      </c>
      <c r="B4" s="29"/>
      <c r="C4" s="29"/>
      <c r="D4" s="305"/>
      <c r="G4" s="51"/>
    </row>
    <row r="5" spans="1:10" ht="15" thickBot="1" x14ac:dyDescent="0.35">
      <c r="A5" s="304"/>
      <c r="B5" s="29"/>
      <c r="C5" s="29"/>
      <c r="D5" s="305"/>
      <c r="G5" s="51"/>
    </row>
    <row r="6" spans="1:10" ht="15" thickBot="1" x14ac:dyDescent="0.35">
      <c r="A6" s="401" t="s">
        <v>229</v>
      </c>
      <c r="B6" s="402" t="s">
        <v>227</v>
      </c>
      <c r="C6" s="402"/>
      <c r="D6" s="403" t="s">
        <v>32</v>
      </c>
      <c r="E6" s="403" t="s">
        <v>29</v>
      </c>
      <c r="F6" s="403" t="s">
        <v>30</v>
      </c>
      <c r="G6" s="403" t="s">
        <v>31</v>
      </c>
      <c r="H6" s="398" t="s">
        <v>230</v>
      </c>
      <c r="I6" s="399" t="s">
        <v>294</v>
      </c>
    </row>
    <row r="7" spans="1:10" ht="29.4" thickBot="1" x14ac:dyDescent="0.35">
      <c r="A7" s="401"/>
      <c r="B7" s="296" t="s">
        <v>293</v>
      </c>
      <c r="C7" s="296" t="s">
        <v>228</v>
      </c>
      <c r="D7" s="403"/>
      <c r="E7" s="403"/>
      <c r="F7" s="403"/>
      <c r="G7" s="403"/>
      <c r="H7" s="398"/>
      <c r="I7" s="399"/>
    </row>
    <row r="8" spans="1:10" ht="15" thickBot="1" x14ac:dyDescent="0.35">
      <c r="A8" s="306" t="s">
        <v>273</v>
      </c>
      <c r="B8" s="307"/>
      <c r="C8" s="307"/>
      <c r="D8" s="308"/>
      <c r="E8" s="308"/>
      <c r="F8" s="308"/>
      <c r="G8" s="308"/>
      <c r="H8" s="308"/>
      <c r="I8" s="309"/>
    </row>
    <row r="9" spans="1:10" ht="129.6" x14ac:dyDescent="0.3">
      <c r="A9" s="310" t="s">
        <v>325</v>
      </c>
      <c r="B9" s="220"/>
      <c r="C9" s="220"/>
      <c r="D9" s="310" t="s">
        <v>231</v>
      </c>
      <c r="E9" s="310" t="s">
        <v>326</v>
      </c>
      <c r="F9" s="310" t="s">
        <v>327</v>
      </c>
      <c r="G9" s="310" t="s">
        <v>33</v>
      </c>
      <c r="H9" s="310" t="s">
        <v>38</v>
      </c>
      <c r="I9" s="310" t="s">
        <v>295</v>
      </c>
      <c r="J9" s="101" t="s">
        <v>328</v>
      </c>
    </row>
    <row r="10" spans="1:10" ht="72" x14ac:dyDescent="0.3">
      <c r="A10" s="310" t="s">
        <v>329</v>
      </c>
      <c r="B10" s="220"/>
      <c r="C10" s="220"/>
      <c r="D10" s="311" t="s">
        <v>330</v>
      </c>
      <c r="E10" s="310" t="s">
        <v>331</v>
      </c>
      <c r="F10" s="310" t="s">
        <v>332</v>
      </c>
      <c r="G10" s="310"/>
      <c r="H10" s="310"/>
      <c r="I10" s="310"/>
    </row>
    <row r="11" spans="1:10" ht="72" x14ac:dyDescent="0.3">
      <c r="A11" s="312" t="s">
        <v>26</v>
      </c>
      <c r="B11" s="149"/>
      <c r="C11" s="149"/>
      <c r="D11" s="313" t="s">
        <v>302</v>
      </c>
      <c r="E11" s="312" t="s">
        <v>333</v>
      </c>
      <c r="F11" s="313" t="s">
        <v>334</v>
      </c>
      <c r="G11" s="313" t="s">
        <v>35</v>
      </c>
      <c r="H11" s="312" t="s">
        <v>39</v>
      </c>
      <c r="I11" s="313" t="s">
        <v>296</v>
      </c>
      <c r="J11" s="314" t="s">
        <v>335</v>
      </c>
    </row>
    <row r="12" spans="1:10" ht="43.2" x14ac:dyDescent="0.3">
      <c r="A12" s="312" t="s">
        <v>27</v>
      </c>
      <c r="B12" s="149"/>
      <c r="C12" s="149"/>
      <c r="D12" s="313" t="s">
        <v>253</v>
      </c>
      <c r="E12" s="312" t="s">
        <v>34</v>
      </c>
      <c r="F12" s="295" t="s">
        <v>336</v>
      </c>
      <c r="G12" s="313" t="s">
        <v>250</v>
      </c>
      <c r="H12" s="312" t="s">
        <v>257</v>
      </c>
      <c r="I12" s="312"/>
      <c r="J12" s="329" t="s">
        <v>351</v>
      </c>
    </row>
    <row r="13" spans="1:10" x14ac:dyDescent="0.3">
      <c r="A13" s="312" t="s">
        <v>251</v>
      </c>
      <c r="B13" s="149"/>
      <c r="C13" s="149"/>
      <c r="D13" s="312" t="s">
        <v>252</v>
      </c>
      <c r="E13" s="312" t="s">
        <v>259</v>
      </c>
      <c r="F13" s="312"/>
      <c r="G13" s="313" t="s">
        <v>254</v>
      </c>
      <c r="H13" s="312" t="s">
        <v>256</v>
      </c>
      <c r="I13" s="312"/>
    </row>
    <row r="14" spans="1:10" x14ac:dyDescent="0.3">
      <c r="A14" s="312" t="s">
        <v>255</v>
      </c>
      <c r="B14" s="149"/>
      <c r="C14" s="149"/>
      <c r="D14" s="312" t="s">
        <v>258</v>
      </c>
      <c r="E14" s="312" t="s">
        <v>259</v>
      </c>
      <c r="F14" s="312"/>
      <c r="G14" s="313"/>
      <c r="H14" s="312" t="s">
        <v>256</v>
      </c>
      <c r="I14" s="312"/>
      <c r="J14" t="s">
        <v>337</v>
      </c>
    </row>
    <row r="15" spans="1:10" x14ac:dyDescent="0.3">
      <c r="A15" s="312" t="s">
        <v>249</v>
      </c>
      <c r="B15" s="149"/>
      <c r="C15" s="149"/>
      <c r="D15" s="312"/>
      <c r="E15" s="312"/>
      <c r="F15" s="312"/>
      <c r="G15" s="313"/>
      <c r="H15" s="312"/>
      <c r="I15" s="312"/>
    </row>
    <row r="16" spans="1:10" x14ac:dyDescent="0.3">
      <c r="A16" s="312" t="s">
        <v>261</v>
      </c>
      <c r="B16" s="221"/>
      <c r="C16" s="221"/>
      <c r="D16" s="312" t="s">
        <v>260</v>
      </c>
      <c r="E16" s="312"/>
      <c r="F16" s="312"/>
      <c r="G16" s="313"/>
      <c r="H16" s="312" t="s">
        <v>257</v>
      </c>
      <c r="I16" s="312"/>
      <c r="J16" t="s">
        <v>337</v>
      </c>
    </row>
    <row r="17" spans="1:10" x14ac:dyDescent="0.3">
      <c r="A17" s="312" t="s">
        <v>338</v>
      </c>
      <c r="B17" s="312"/>
      <c r="C17" s="312"/>
      <c r="D17" s="312" t="s">
        <v>260</v>
      </c>
      <c r="E17" s="312"/>
      <c r="F17" s="312" t="s">
        <v>292</v>
      </c>
      <c r="G17" s="313"/>
      <c r="H17" s="312" t="s">
        <v>39</v>
      </c>
      <c r="I17" s="312"/>
    </row>
    <row r="18" spans="1:10" x14ac:dyDescent="0.3">
      <c r="A18" s="316" t="s">
        <v>262</v>
      </c>
      <c r="B18" s="151"/>
      <c r="C18" s="151"/>
      <c r="D18" s="221"/>
      <c r="E18" s="221"/>
      <c r="F18" s="221" t="s">
        <v>264</v>
      </c>
      <c r="G18" s="222"/>
      <c r="H18" s="221" t="s">
        <v>263</v>
      </c>
      <c r="I18" s="221"/>
      <c r="J18" s="315" t="s">
        <v>339</v>
      </c>
    </row>
    <row r="19" spans="1:10" ht="29.4" thickBot="1" x14ac:dyDescent="0.35">
      <c r="A19" s="316" t="s">
        <v>340</v>
      </c>
      <c r="B19" s="149"/>
      <c r="C19" s="149"/>
      <c r="D19" s="221" t="s">
        <v>341</v>
      </c>
      <c r="E19" s="317" t="s">
        <v>342</v>
      </c>
      <c r="F19" s="317" t="s">
        <v>343</v>
      </c>
      <c r="G19" s="222" t="s">
        <v>344</v>
      </c>
      <c r="H19" s="221" t="s">
        <v>345</v>
      </c>
      <c r="I19" s="221"/>
      <c r="J19" s="315" t="s">
        <v>346</v>
      </c>
    </row>
    <row r="20" spans="1:10" ht="15" thickBot="1" x14ac:dyDescent="0.35">
      <c r="A20" s="318" t="s">
        <v>272</v>
      </c>
      <c r="B20" s="149"/>
      <c r="C20" s="149"/>
      <c r="D20" s="319"/>
      <c r="E20" s="319"/>
      <c r="F20" s="319"/>
      <c r="G20" s="319"/>
      <c r="H20" s="319"/>
      <c r="I20" s="320"/>
    </row>
    <row r="21" spans="1:10" x14ac:dyDescent="0.3">
      <c r="A21" s="321" t="s">
        <v>36</v>
      </c>
      <c r="B21" s="221"/>
      <c r="C21" s="221"/>
      <c r="D21" s="151"/>
      <c r="E21" s="151"/>
      <c r="F21" s="151"/>
      <c r="G21" s="322" t="s">
        <v>242</v>
      </c>
      <c r="H21" s="151" t="s">
        <v>40</v>
      </c>
      <c r="I21" s="151"/>
      <c r="J21" s="315" t="s">
        <v>347</v>
      </c>
    </row>
    <row r="22" spans="1:10" x14ac:dyDescent="0.3">
      <c r="A22" s="400" t="s">
        <v>237</v>
      </c>
      <c r="B22" s="323"/>
      <c r="C22" s="323"/>
      <c r="D22" s="312"/>
      <c r="E22" s="312" t="s">
        <v>238</v>
      </c>
      <c r="F22" s="312" t="s">
        <v>239</v>
      </c>
      <c r="G22" s="312"/>
      <c r="H22" s="312"/>
      <c r="I22" s="312"/>
      <c r="J22" s="315" t="s">
        <v>348</v>
      </c>
    </row>
    <row r="23" spans="1:10" x14ac:dyDescent="0.3">
      <c r="A23" s="400"/>
      <c r="B23" s="151"/>
      <c r="C23" s="151"/>
      <c r="D23" s="312"/>
      <c r="E23" s="312" t="s">
        <v>240</v>
      </c>
      <c r="F23" s="312" t="s">
        <v>241</v>
      </c>
      <c r="G23" s="312"/>
      <c r="H23" s="312"/>
      <c r="I23" s="312"/>
    </row>
    <row r="24" spans="1:10" ht="15" thickBot="1" x14ac:dyDescent="0.35">
      <c r="A24" s="324" t="s">
        <v>248</v>
      </c>
      <c r="B24" s="149"/>
      <c r="C24" s="149"/>
      <c r="D24" s="316"/>
      <c r="E24" s="316" t="s">
        <v>233</v>
      </c>
      <c r="F24" s="316"/>
      <c r="G24" s="316"/>
      <c r="H24" s="316"/>
      <c r="I24" s="316"/>
      <c r="J24" s="315" t="s">
        <v>349</v>
      </c>
    </row>
    <row r="25" spans="1:10" ht="15" thickBot="1" x14ac:dyDescent="0.35">
      <c r="A25" s="306" t="s">
        <v>271</v>
      </c>
      <c r="B25" s="221"/>
      <c r="C25" s="221"/>
      <c r="D25" s="300"/>
      <c r="E25" s="300"/>
      <c r="F25" s="300"/>
      <c r="G25" s="300"/>
      <c r="H25" s="300"/>
      <c r="I25" s="301"/>
    </row>
    <row r="26" spans="1:10" ht="15" thickBot="1" x14ac:dyDescent="0.35">
      <c r="A26" s="325" t="s">
        <v>243</v>
      </c>
      <c r="B26" s="223"/>
      <c r="C26" s="223"/>
      <c r="D26" s="321" t="s">
        <v>244</v>
      </c>
      <c r="E26" s="321"/>
      <c r="F26" s="321" t="s">
        <v>245</v>
      </c>
      <c r="G26" s="321" t="s">
        <v>246</v>
      </c>
      <c r="H26" s="321" t="s">
        <v>247</v>
      </c>
      <c r="I26" s="321"/>
      <c r="J26" s="315" t="s">
        <v>350</v>
      </c>
    </row>
    <row r="27" spans="1:10" x14ac:dyDescent="0.3">
      <c r="A27" s="312" t="s">
        <v>232</v>
      </c>
      <c r="B27" s="149"/>
      <c r="C27" s="149"/>
      <c r="D27" s="312"/>
      <c r="E27" s="312" t="s">
        <v>233</v>
      </c>
      <c r="F27" s="312"/>
      <c r="G27" s="312"/>
      <c r="H27" s="312"/>
      <c r="I27" s="312"/>
    </row>
    <row r="28" spans="1:10" ht="15" thickBot="1" x14ac:dyDescent="0.35">
      <c r="A28" s="316" t="s">
        <v>234</v>
      </c>
      <c r="B28" s="149"/>
      <c r="C28" s="149"/>
      <c r="D28" s="316"/>
      <c r="E28" s="316" t="s">
        <v>236</v>
      </c>
      <c r="F28" s="316" t="s">
        <v>235</v>
      </c>
      <c r="G28" s="316"/>
      <c r="H28" s="316"/>
      <c r="I28" s="316"/>
    </row>
    <row r="29" spans="1:10" ht="15" thickBot="1" x14ac:dyDescent="0.35">
      <c r="A29" s="318" t="s">
        <v>274</v>
      </c>
      <c r="B29" s="149"/>
      <c r="C29" s="149"/>
      <c r="D29" s="223"/>
      <c r="E29" s="223"/>
      <c r="F29" s="223"/>
      <c r="G29" s="223"/>
      <c r="H29" s="223"/>
      <c r="I29" s="223"/>
    </row>
    <row r="30" spans="1:10" x14ac:dyDescent="0.3">
      <c r="A30" s="312" t="s">
        <v>37</v>
      </c>
      <c r="B30" s="149"/>
      <c r="C30" s="149"/>
      <c r="D30" s="326" t="s">
        <v>297</v>
      </c>
      <c r="E30" s="312"/>
      <c r="F30" s="312" t="s">
        <v>266</v>
      </c>
      <c r="G30" s="219"/>
      <c r="H30" s="312" t="s">
        <v>265</v>
      </c>
      <c r="I30" s="312"/>
    </row>
    <row r="31" spans="1:10" x14ac:dyDescent="0.3">
      <c r="A31" s="312" t="s">
        <v>267</v>
      </c>
      <c r="B31" s="149"/>
      <c r="C31" s="149"/>
      <c r="D31" s="312" t="s">
        <v>268</v>
      </c>
      <c r="E31" s="312" t="s">
        <v>269</v>
      </c>
      <c r="F31" s="312"/>
      <c r="G31" s="219"/>
      <c r="H31" s="312" t="s">
        <v>270</v>
      </c>
      <c r="I31" s="312"/>
    </row>
    <row r="32" spans="1:10" x14ac:dyDescent="0.3">
      <c r="A32" s="312" t="s">
        <v>275</v>
      </c>
      <c r="B32" s="149"/>
      <c r="C32" s="149"/>
      <c r="D32" s="312" t="s">
        <v>277</v>
      </c>
      <c r="E32" s="312"/>
      <c r="F32" s="312"/>
      <c r="G32" s="312" t="s">
        <v>276</v>
      </c>
      <c r="H32" s="312"/>
      <c r="I32" s="312"/>
    </row>
    <row r="33" spans="1:9" ht="15" thickBot="1" x14ac:dyDescent="0.35">
      <c r="A33" s="312" t="s">
        <v>278</v>
      </c>
      <c r="B33" s="150"/>
      <c r="C33" s="150"/>
      <c r="D33" s="312" t="s">
        <v>279</v>
      </c>
      <c r="E33" s="312"/>
      <c r="F33" s="312"/>
      <c r="G33" s="312"/>
      <c r="H33" s="312" t="s">
        <v>280</v>
      </c>
      <c r="I33" s="312"/>
    </row>
    <row r="34" spans="1:9" x14ac:dyDescent="0.3">
      <c r="A34" s="312" t="s">
        <v>281</v>
      </c>
      <c r="D34" s="327" t="s">
        <v>282</v>
      </c>
      <c r="E34" s="312"/>
      <c r="F34" s="312"/>
      <c r="G34" s="312"/>
      <c r="H34" s="312" t="s">
        <v>283</v>
      </c>
      <c r="I34" s="312"/>
    </row>
    <row r="35" spans="1:9" ht="15" thickBot="1" x14ac:dyDescent="0.35">
      <c r="A35" s="328" t="s">
        <v>285</v>
      </c>
      <c r="D35" s="328" t="s">
        <v>286</v>
      </c>
      <c r="E35" s="328"/>
      <c r="F35" s="328"/>
      <c r="G35" s="328"/>
      <c r="H35" s="328" t="s">
        <v>284</v>
      </c>
      <c r="I35" s="328"/>
    </row>
  </sheetData>
  <mergeCells count="9">
    <mergeCell ref="H6:H7"/>
    <mergeCell ref="I6:I7"/>
    <mergeCell ref="A22:A23"/>
    <mergeCell ref="A6:A7"/>
    <mergeCell ref="B6:C6"/>
    <mergeCell ref="D6:D7"/>
    <mergeCell ref="E6:E7"/>
    <mergeCell ref="F6:F7"/>
    <mergeCell ref="G6:G7"/>
  </mergeCells>
  <hyperlinks>
    <hyperlink ref="J19" r:id="rId1" xr:uid="{00000000-0004-0000-0200-000000000000}"/>
    <hyperlink ref="J11" r:id="rId2" xr:uid="{00000000-0004-0000-0200-000001000000}"/>
    <hyperlink ref="J26" r:id="rId3" xr:uid="{00000000-0004-0000-0200-000002000000}"/>
    <hyperlink ref="J22" r:id="rId4" xr:uid="{00000000-0004-0000-0200-000003000000}"/>
    <hyperlink ref="J21" r:id="rId5" xr:uid="{00000000-0004-0000-0200-000004000000}"/>
    <hyperlink ref="J24" r:id="rId6" xr:uid="{00000000-0004-0000-0200-000005000000}"/>
    <hyperlink ref="J18" r:id="rId7" xr:uid="{00000000-0004-0000-0200-000006000000}"/>
  </hyperlinks>
  <pageMargins left="0.7" right="0.7" top="0.75" bottom="0.75" header="0.3" footer="0.3"/>
  <pageSetup paperSize="9" orientation="portrait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8"/>
  <sheetViews>
    <sheetView topLeftCell="A36" workbookViewId="0">
      <selection activeCell="G55" sqref="G55"/>
    </sheetView>
  </sheetViews>
  <sheetFormatPr baseColWidth="10" defaultRowHeight="14.4" x14ac:dyDescent="0.3"/>
  <cols>
    <col min="1" max="1" width="32.109375" customWidth="1"/>
  </cols>
  <sheetData>
    <row r="1" spans="1:6" x14ac:dyDescent="0.3">
      <c r="A1" s="61" t="s">
        <v>75</v>
      </c>
    </row>
    <row r="2" spans="1:6" x14ac:dyDescent="0.3">
      <c r="A2" s="61"/>
    </row>
    <row r="3" spans="1:6" x14ac:dyDescent="0.3">
      <c r="A3" s="100" t="s">
        <v>76</v>
      </c>
      <c r="C3" s="63"/>
      <c r="D3" s="63"/>
      <c r="E3" s="63"/>
      <c r="F3" s="63"/>
    </row>
    <row r="4" spans="1:6" x14ac:dyDescent="0.3">
      <c r="A4" s="100"/>
      <c r="C4" s="63"/>
      <c r="D4" s="63"/>
      <c r="E4" s="63"/>
      <c r="F4" s="63"/>
    </row>
    <row r="5" spans="1:6" x14ac:dyDescent="0.3">
      <c r="A5" s="248" t="s">
        <v>313</v>
      </c>
      <c r="C5" s="63"/>
      <c r="D5" s="63"/>
      <c r="E5" s="63"/>
      <c r="F5" s="63"/>
    </row>
    <row r="6" spans="1:6" x14ac:dyDescent="0.3">
      <c r="A6" s="248" t="s">
        <v>311</v>
      </c>
      <c r="C6" s="63"/>
      <c r="D6" s="63"/>
      <c r="E6" s="63"/>
      <c r="F6" s="63"/>
    </row>
    <row r="7" spans="1:6" x14ac:dyDescent="0.3">
      <c r="A7" s="248"/>
      <c r="C7" s="63"/>
      <c r="D7" s="63"/>
      <c r="E7" s="63"/>
      <c r="F7" s="63"/>
    </row>
    <row r="8" spans="1:6" x14ac:dyDescent="0.3">
      <c r="A8" s="248"/>
      <c r="C8" s="63"/>
      <c r="D8" s="63"/>
      <c r="E8" s="63"/>
      <c r="F8" s="63"/>
    </row>
    <row r="9" spans="1:6" x14ac:dyDescent="0.3">
      <c r="A9" s="100"/>
      <c r="C9" s="63"/>
      <c r="D9" s="63"/>
      <c r="E9" s="63"/>
      <c r="F9" s="63"/>
    </row>
    <row r="10" spans="1:6" ht="14.4" customHeight="1" x14ac:dyDescent="0.3">
      <c r="A10" s="250" t="s">
        <v>307</v>
      </c>
      <c r="B10" s="64" t="s">
        <v>78</v>
      </c>
      <c r="C10" s="64" t="s">
        <v>79</v>
      </c>
      <c r="D10" s="64" t="s">
        <v>79</v>
      </c>
      <c r="E10" s="64" t="s">
        <v>80</v>
      </c>
      <c r="F10" s="63"/>
    </row>
    <row r="11" spans="1:6" x14ac:dyDescent="0.3">
      <c r="A11" s="65"/>
      <c r="B11" s="66" t="s">
        <v>81</v>
      </c>
      <c r="C11" s="66" t="s">
        <v>82</v>
      </c>
      <c r="D11" s="66" t="s">
        <v>83</v>
      </c>
      <c r="E11" s="65"/>
      <c r="F11" s="63"/>
    </row>
    <row r="12" spans="1:6" x14ac:dyDescent="0.3">
      <c r="A12" s="251" t="s">
        <v>308</v>
      </c>
      <c r="B12" s="68" t="s">
        <v>314</v>
      </c>
      <c r="C12" s="259"/>
      <c r="D12" s="259"/>
      <c r="E12" s="259">
        <f>C12-D12</f>
        <v>0</v>
      </c>
      <c r="F12" s="63"/>
    </row>
    <row r="13" spans="1:6" x14ac:dyDescent="0.3">
      <c r="A13" s="252" t="s">
        <v>309</v>
      </c>
      <c r="B13" s="72" t="s">
        <v>85</v>
      </c>
      <c r="C13" s="260"/>
      <c r="D13" s="260"/>
      <c r="E13" s="260">
        <f t="shared" ref="E13:E14" si="0">C13-D13</f>
        <v>0</v>
      </c>
      <c r="F13" s="63"/>
    </row>
    <row r="14" spans="1:6" x14ac:dyDescent="0.3">
      <c r="A14" s="258" t="s">
        <v>315</v>
      </c>
      <c r="B14" s="76"/>
      <c r="C14" s="261"/>
      <c r="D14" s="261"/>
      <c r="E14" s="260">
        <f t="shared" si="0"/>
        <v>0</v>
      </c>
      <c r="F14" s="63"/>
    </row>
    <row r="15" spans="1:6" x14ac:dyDescent="0.3">
      <c r="A15" s="253" t="s">
        <v>310</v>
      </c>
      <c r="B15" s="83"/>
      <c r="C15" s="297"/>
      <c r="D15" s="297"/>
      <c r="E15" s="254"/>
      <c r="F15" s="63"/>
    </row>
    <row r="16" spans="1:6" x14ac:dyDescent="0.3">
      <c r="A16" s="255"/>
      <c r="B16" s="1"/>
      <c r="C16" s="256"/>
      <c r="D16" s="256"/>
      <c r="E16" s="256"/>
      <c r="F16" s="63"/>
    </row>
    <row r="17" spans="1:7" x14ac:dyDescent="0.3">
      <c r="A17" s="255" t="s">
        <v>312</v>
      </c>
      <c r="B17" s="1"/>
      <c r="C17" s="256"/>
      <c r="D17" s="256"/>
      <c r="E17" s="256"/>
      <c r="F17" s="63"/>
      <c r="G17" s="257"/>
    </row>
    <row r="18" spans="1:7" x14ac:dyDescent="0.3">
      <c r="A18" s="249" t="s">
        <v>316</v>
      </c>
      <c r="C18" s="63"/>
      <c r="D18" s="63"/>
      <c r="E18" s="63"/>
      <c r="F18" s="63"/>
    </row>
    <row r="19" spans="1:7" x14ac:dyDescent="0.3">
      <c r="A19" s="249" t="s">
        <v>318</v>
      </c>
      <c r="C19" s="63"/>
      <c r="D19" s="63"/>
      <c r="E19" s="63"/>
      <c r="F19" s="63"/>
    </row>
    <row r="20" spans="1:7" x14ac:dyDescent="0.3">
      <c r="A20" s="249" t="s">
        <v>317</v>
      </c>
      <c r="C20" s="63"/>
      <c r="D20" s="63"/>
      <c r="E20" s="63"/>
      <c r="F20" s="63"/>
    </row>
    <row r="22" spans="1:7" x14ac:dyDescent="0.3">
      <c r="A22" s="64" t="s">
        <v>77</v>
      </c>
      <c r="B22" s="64" t="s">
        <v>78</v>
      </c>
      <c r="C22" s="64" t="s">
        <v>79</v>
      </c>
      <c r="D22" s="64" t="s">
        <v>79</v>
      </c>
      <c r="E22" s="64" t="s">
        <v>80</v>
      </c>
    </row>
    <row r="23" spans="1:7" x14ac:dyDescent="0.3">
      <c r="A23" s="65"/>
      <c r="B23" s="66" t="s">
        <v>81</v>
      </c>
      <c r="C23" s="66" t="s">
        <v>82</v>
      </c>
      <c r="D23" s="66" t="s">
        <v>83</v>
      </c>
      <c r="E23" s="65"/>
    </row>
    <row r="24" spans="1:7" x14ac:dyDescent="0.3">
      <c r="A24" s="67" t="s">
        <v>84</v>
      </c>
      <c r="B24" s="68" t="s">
        <v>85</v>
      </c>
      <c r="C24" s="69"/>
      <c r="D24" s="69"/>
      <c r="E24" s="70">
        <f t="shared" ref="E24:E29" si="1">C24-D24</f>
        <v>0</v>
      </c>
    </row>
    <row r="25" spans="1:7" x14ac:dyDescent="0.3">
      <c r="A25" s="71" t="s">
        <v>86</v>
      </c>
      <c r="B25" s="72" t="s">
        <v>87</v>
      </c>
      <c r="C25" s="73"/>
      <c r="D25" s="73"/>
      <c r="E25" s="74">
        <f t="shared" si="1"/>
        <v>0</v>
      </c>
    </row>
    <row r="26" spans="1:7" x14ac:dyDescent="0.3">
      <c r="A26" s="71" t="s">
        <v>88</v>
      </c>
      <c r="B26" s="72"/>
      <c r="C26" s="73">
        <f>C24-C25</f>
        <v>0</v>
      </c>
      <c r="D26" s="73">
        <f>D24-D25</f>
        <v>0</v>
      </c>
      <c r="E26" s="74">
        <f t="shared" si="1"/>
        <v>0</v>
      </c>
    </row>
    <row r="27" spans="1:7" x14ac:dyDescent="0.3">
      <c r="A27" s="75" t="s">
        <v>323</v>
      </c>
      <c r="B27" s="76" t="s">
        <v>324</v>
      </c>
      <c r="C27" s="77"/>
      <c r="D27" s="77"/>
      <c r="E27" s="74">
        <f t="shared" si="1"/>
        <v>0</v>
      </c>
    </row>
    <row r="28" spans="1:7" x14ac:dyDescent="0.3">
      <c r="A28" s="75" t="s">
        <v>89</v>
      </c>
      <c r="B28" s="76" t="s">
        <v>90</v>
      </c>
      <c r="C28" s="77"/>
      <c r="D28" s="77"/>
      <c r="E28" s="78">
        <f t="shared" si="1"/>
        <v>0</v>
      </c>
    </row>
    <row r="29" spans="1:7" x14ac:dyDescent="0.3">
      <c r="A29" s="79" t="s">
        <v>91</v>
      </c>
      <c r="B29" s="80"/>
      <c r="C29" s="81">
        <f>C26+C27+C28</f>
        <v>0</v>
      </c>
      <c r="D29" s="81">
        <f>D26+D27+D28</f>
        <v>0</v>
      </c>
      <c r="E29" s="82">
        <f t="shared" si="1"/>
        <v>0</v>
      </c>
    </row>
    <row r="31" spans="1:7" x14ac:dyDescent="0.3">
      <c r="A31" s="99" t="s">
        <v>92</v>
      </c>
      <c r="B31" s="99"/>
      <c r="C31" s="99"/>
      <c r="D31" s="99"/>
      <c r="E31" s="99"/>
    </row>
    <row r="32" spans="1:7" x14ac:dyDescent="0.3">
      <c r="A32" s="99" t="s">
        <v>93</v>
      </c>
      <c r="B32" s="99"/>
      <c r="C32" s="99"/>
      <c r="D32" s="99"/>
      <c r="E32" s="99"/>
    </row>
    <row r="33" spans="1:5" x14ac:dyDescent="0.3">
      <c r="A33" s="99" t="s">
        <v>94</v>
      </c>
      <c r="B33" s="99"/>
      <c r="C33" s="99"/>
      <c r="D33" s="99"/>
      <c r="E33" s="99"/>
    </row>
    <row r="34" spans="1:5" x14ac:dyDescent="0.3">
      <c r="A34" s="99" t="s">
        <v>95</v>
      </c>
      <c r="B34" s="99"/>
      <c r="C34" s="99"/>
      <c r="D34" s="99"/>
      <c r="E34" s="99"/>
    </row>
    <row r="35" spans="1:5" x14ac:dyDescent="0.3">
      <c r="A35" s="99" t="s">
        <v>96</v>
      </c>
      <c r="B35" s="99"/>
      <c r="C35" s="99"/>
      <c r="D35" s="99"/>
      <c r="E35" s="99"/>
    </row>
    <row r="36" spans="1:5" x14ac:dyDescent="0.3">
      <c r="A36" s="99" t="s">
        <v>97</v>
      </c>
      <c r="B36" s="99"/>
      <c r="C36" s="99"/>
      <c r="D36" s="99"/>
      <c r="E36" s="99"/>
    </row>
    <row r="38" spans="1:5" x14ac:dyDescent="0.3">
      <c r="A38" s="64" t="s">
        <v>98</v>
      </c>
      <c r="B38" s="64" t="s">
        <v>78</v>
      </c>
      <c r="C38" s="64" t="s">
        <v>79</v>
      </c>
      <c r="D38" s="64" t="s">
        <v>79</v>
      </c>
      <c r="E38" s="64" t="s">
        <v>80</v>
      </c>
    </row>
    <row r="39" spans="1:5" x14ac:dyDescent="0.3">
      <c r="A39" s="65"/>
      <c r="B39" s="66" t="s">
        <v>81</v>
      </c>
      <c r="C39" s="66" t="s">
        <v>82</v>
      </c>
      <c r="D39" s="66" t="s">
        <v>83</v>
      </c>
      <c r="E39" s="65"/>
    </row>
    <row r="40" spans="1:5" x14ac:dyDescent="0.3">
      <c r="A40" s="67" t="s">
        <v>99</v>
      </c>
      <c r="B40" s="68" t="s">
        <v>100</v>
      </c>
      <c r="C40" s="67"/>
      <c r="D40" s="67"/>
      <c r="E40" s="67">
        <f>C40-D40</f>
        <v>0</v>
      </c>
    </row>
    <row r="41" spans="1:5" x14ac:dyDescent="0.3">
      <c r="A41" s="71" t="s">
        <v>101</v>
      </c>
      <c r="B41" s="72" t="s">
        <v>102</v>
      </c>
      <c r="C41" s="71"/>
      <c r="D41" s="71"/>
      <c r="E41" s="71">
        <f>C41-D41</f>
        <v>0</v>
      </c>
    </row>
    <row r="42" spans="1:5" x14ac:dyDescent="0.3">
      <c r="A42" s="75" t="s">
        <v>103</v>
      </c>
      <c r="B42" s="76" t="s">
        <v>104</v>
      </c>
      <c r="C42" s="75"/>
      <c r="D42" s="75"/>
      <c r="E42" s="83">
        <f>C42-D42</f>
        <v>0</v>
      </c>
    </row>
    <row r="43" spans="1:5" x14ac:dyDescent="0.3">
      <c r="A43" s="79" t="s">
        <v>105</v>
      </c>
      <c r="B43" s="84"/>
      <c r="C43" s="79">
        <f>C40+C41-C42</f>
        <v>0</v>
      </c>
      <c r="D43" s="79">
        <f>D40+D41-D42</f>
        <v>0</v>
      </c>
      <c r="E43" s="79">
        <f>C43-D43</f>
        <v>0</v>
      </c>
    </row>
    <row r="44" spans="1:5" x14ac:dyDescent="0.3">
      <c r="A44" s="67" t="s">
        <v>106</v>
      </c>
      <c r="B44" s="68" t="s">
        <v>107</v>
      </c>
      <c r="C44" s="67"/>
      <c r="D44" s="67"/>
      <c r="E44" s="67"/>
    </row>
    <row r="45" spans="1:5" x14ac:dyDescent="0.3">
      <c r="A45" s="83" t="s">
        <v>108</v>
      </c>
      <c r="B45" s="85"/>
      <c r="C45" s="83"/>
      <c r="D45" s="83"/>
      <c r="E45" s="83"/>
    </row>
    <row r="47" spans="1:5" x14ac:dyDescent="0.3">
      <c r="A47" s="99" t="s">
        <v>109</v>
      </c>
      <c r="B47" s="99"/>
      <c r="C47" s="99"/>
      <c r="D47" s="99"/>
      <c r="E47" s="99"/>
    </row>
    <row r="48" spans="1:5" x14ac:dyDescent="0.3">
      <c r="A48" s="99" t="s">
        <v>110</v>
      </c>
      <c r="B48" s="99"/>
      <c r="C48" s="99"/>
      <c r="D48" s="99"/>
      <c r="E48" s="99"/>
    </row>
    <row r="49" spans="1:5" x14ac:dyDescent="0.3">
      <c r="A49" s="99" t="s">
        <v>111</v>
      </c>
      <c r="B49" s="99"/>
      <c r="C49" s="99"/>
      <c r="D49" s="99"/>
      <c r="E49" s="99"/>
    </row>
    <row r="50" spans="1:5" x14ac:dyDescent="0.3">
      <c r="A50" s="99" t="s">
        <v>112</v>
      </c>
      <c r="B50" s="99"/>
      <c r="C50" s="99"/>
      <c r="D50" s="99"/>
      <c r="E50" s="99"/>
    </row>
    <row r="52" spans="1:5" x14ac:dyDescent="0.3">
      <c r="A52" s="64" t="s">
        <v>176</v>
      </c>
      <c r="B52" s="64" t="s">
        <v>78</v>
      </c>
      <c r="C52" s="64" t="s">
        <v>79</v>
      </c>
      <c r="D52" s="64" t="s">
        <v>79</v>
      </c>
      <c r="E52" s="64" t="s">
        <v>80</v>
      </c>
    </row>
    <row r="53" spans="1:5" x14ac:dyDescent="0.3">
      <c r="A53" s="65"/>
      <c r="B53" s="66" t="s">
        <v>81</v>
      </c>
      <c r="C53" s="66" t="s">
        <v>82</v>
      </c>
      <c r="D53" s="66" t="s">
        <v>83</v>
      </c>
      <c r="E53" s="65"/>
    </row>
    <row r="54" spans="1:5" x14ac:dyDescent="0.3">
      <c r="A54" s="67" t="s">
        <v>113</v>
      </c>
      <c r="B54" s="68" t="s">
        <v>122</v>
      </c>
      <c r="C54" s="67"/>
      <c r="D54" s="67"/>
      <c r="E54" s="67">
        <f>C54-D54</f>
        <v>0</v>
      </c>
    </row>
    <row r="55" spans="1:5" x14ac:dyDescent="0.3">
      <c r="A55" s="75" t="s">
        <v>114</v>
      </c>
      <c r="B55" s="76" t="s">
        <v>123</v>
      </c>
      <c r="C55" s="75"/>
      <c r="D55" s="75"/>
      <c r="E55" s="75">
        <f>C55-D55</f>
        <v>0</v>
      </c>
    </row>
    <row r="56" spans="1:5" x14ac:dyDescent="0.3">
      <c r="A56" s="79" t="s">
        <v>115</v>
      </c>
      <c r="B56" s="86"/>
      <c r="C56" s="79">
        <f>C54+C55</f>
        <v>0</v>
      </c>
      <c r="D56" s="79">
        <f>D54+D55</f>
        <v>0</v>
      </c>
      <c r="E56" s="79">
        <f>C56-D56</f>
        <v>0</v>
      </c>
    </row>
    <row r="58" spans="1:5" x14ac:dyDescent="0.3">
      <c r="A58" s="99" t="s">
        <v>116</v>
      </c>
      <c r="B58" s="99"/>
      <c r="C58" s="99"/>
      <c r="D58" s="99"/>
      <c r="E58" s="99"/>
    </row>
    <row r="59" spans="1:5" x14ac:dyDescent="0.3">
      <c r="A59" s="99" t="s">
        <v>117</v>
      </c>
      <c r="B59" s="99"/>
      <c r="C59" s="99"/>
      <c r="D59" s="99"/>
      <c r="E59" s="99"/>
    </row>
    <row r="60" spans="1:5" x14ac:dyDescent="0.3">
      <c r="A60" s="99" t="s">
        <v>118</v>
      </c>
      <c r="B60" s="99"/>
      <c r="C60" s="99"/>
      <c r="D60" s="99"/>
      <c r="E60" s="99"/>
    </row>
    <row r="61" spans="1:5" x14ac:dyDescent="0.3">
      <c r="A61" s="99" t="s">
        <v>119</v>
      </c>
      <c r="B61" s="99"/>
      <c r="C61" s="99"/>
      <c r="D61" s="99"/>
      <c r="E61" s="99"/>
    </row>
    <row r="63" spans="1:5" x14ac:dyDescent="0.3">
      <c r="A63" s="87" t="s">
        <v>120</v>
      </c>
      <c r="B63" s="88"/>
      <c r="C63" s="88"/>
      <c r="D63" s="88"/>
      <c r="E63" s="89"/>
    </row>
    <row r="64" spans="1:5" x14ac:dyDescent="0.3">
      <c r="A64" s="90"/>
      <c r="B64" s="91"/>
      <c r="C64" s="91"/>
      <c r="D64" s="91"/>
      <c r="E64" s="92"/>
    </row>
    <row r="65" spans="1:5" x14ac:dyDescent="0.3">
      <c r="A65" s="93"/>
      <c r="B65" s="94"/>
      <c r="C65" s="94"/>
      <c r="D65" s="94"/>
      <c r="E65" s="95"/>
    </row>
    <row r="66" spans="1:5" x14ac:dyDescent="0.3">
      <c r="A66" s="93"/>
      <c r="B66" s="94"/>
      <c r="C66" s="94"/>
      <c r="D66" s="94"/>
      <c r="E66" s="95"/>
    </row>
    <row r="67" spans="1:5" x14ac:dyDescent="0.3">
      <c r="A67" s="93"/>
      <c r="B67" s="94"/>
      <c r="C67" s="94"/>
      <c r="D67" s="94"/>
      <c r="E67" s="95"/>
    </row>
    <row r="68" spans="1:5" x14ac:dyDescent="0.3">
      <c r="A68" s="93"/>
      <c r="B68" s="94"/>
      <c r="C68" s="94"/>
      <c r="D68" s="94"/>
      <c r="E68" s="95"/>
    </row>
    <row r="69" spans="1:5" x14ac:dyDescent="0.3">
      <c r="A69" s="93"/>
      <c r="B69" s="94"/>
      <c r="C69" s="94"/>
      <c r="D69" s="94"/>
      <c r="E69" s="95"/>
    </row>
    <row r="70" spans="1:5" x14ac:dyDescent="0.3">
      <c r="A70" s="93"/>
      <c r="B70" s="94"/>
      <c r="C70" s="94"/>
      <c r="D70" s="94"/>
      <c r="E70" s="95"/>
    </row>
    <row r="71" spans="1:5" x14ac:dyDescent="0.3">
      <c r="A71" s="93"/>
      <c r="B71" s="94"/>
      <c r="C71" s="94"/>
      <c r="D71" s="94"/>
      <c r="E71" s="95"/>
    </row>
    <row r="72" spans="1:5" x14ac:dyDescent="0.3">
      <c r="A72" s="93"/>
      <c r="B72" s="94"/>
      <c r="C72" s="94"/>
      <c r="D72" s="94"/>
      <c r="E72" s="95"/>
    </row>
    <row r="73" spans="1:5" x14ac:dyDescent="0.3">
      <c r="A73" s="93"/>
      <c r="B73" s="94"/>
      <c r="C73" s="94"/>
      <c r="D73" s="94"/>
      <c r="E73" s="95"/>
    </row>
    <row r="74" spans="1:5" x14ac:dyDescent="0.3">
      <c r="A74" s="93"/>
      <c r="B74" s="94"/>
      <c r="C74" s="94"/>
      <c r="D74" s="94"/>
      <c r="E74" s="95"/>
    </row>
    <row r="75" spans="1:5" x14ac:dyDescent="0.3">
      <c r="A75" s="93"/>
      <c r="B75" s="94"/>
      <c r="C75" s="94"/>
      <c r="D75" s="94"/>
      <c r="E75" s="95"/>
    </row>
    <row r="76" spans="1:5" x14ac:dyDescent="0.3">
      <c r="A76" s="96"/>
      <c r="B76" s="97"/>
      <c r="C76" s="97"/>
      <c r="D76" s="97"/>
      <c r="E76" s="98"/>
    </row>
    <row r="78" spans="1:5" x14ac:dyDescent="0.3">
      <c r="A78" t="s">
        <v>121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9"/>
  <sheetViews>
    <sheetView zoomScale="90" zoomScaleNormal="90" workbookViewId="0">
      <pane xSplit="1" ySplit="6" topLeftCell="B90" activePane="bottomRight" state="frozen"/>
      <selection pane="topRight" activeCell="B1" sqref="B1"/>
      <selection pane="bottomLeft" activeCell="A7" sqref="A7"/>
      <selection pane="bottomRight" activeCell="A105" sqref="A105"/>
    </sheetView>
  </sheetViews>
  <sheetFormatPr baseColWidth="10" defaultRowHeight="14.4" x14ac:dyDescent="0.3"/>
  <cols>
    <col min="1" max="1" width="56.6640625" customWidth="1"/>
    <col min="2" max="3" width="12.6640625" bestFit="1" customWidth="1"/>
    <col min="4" max="6" width="11.6640625" bestFit="1" customWidth="1"/>
    <col min="7" max="7" width="12.6640625" bestFit="1" customWidth="1"/>
    <col min="9" max="9" width="13.21875" customWidth="1"/>
    <col min="12" max="12" width="11.5546875" customWidth="1"/>
    <col min="15" max="15" width="11.5546875" customWidth="1"/>
    <col min="16" max="16" width="46.33203125" customWidth="1"/>
  </cols>
  <sheetData>
    <row r="1" spans="1:19" ht="18" x14ac:dyDescent="0.35">
      <c r="A1" s="27"/>
      <c r="C1" s="61" t="s">
        <v>213</v>
      </c>
      <c r="I1" s="61" t="s">
        <v>216</v>
      </c>
    </row>
    <row r="2" spans="1:19" x14ac:dyDescent="0.3">
      <c r="C2" t="s">
        <v>214</v>
      </c>
      <c r="I2" t="s">
        <v>217</v>
      </c>
    </row>
    <row r="3" spans="1:19" x14ac:dyDescent="0.3">
      <c r="B3" s="63" t="s">
        <v>76</v>
      </c>
      <c r="E3" s="26"/>
      <c r="H3" s="63" t="s">
        <v>76</v>
      </c>
    </row>
    <row r="4" spans="1:19" ht="15.6" customHeight="1" x14ac:dyDescent="0.3"/>
    <row r="5" spans="1:19" ht="17.399999999999999" customHeight="1" thickBot="1" x14ac:dyDescent="0.35">
      <c r="A5" s="57"/>
      <c r="B5" s="57"/>
      <c r="C5" s="49"/>
    </row>
    <row r="6" spans="1:19" ht="15" customHeight="1" thickBot="1" x14ac:dyDescent="0.35">
      <c r="A6" s="184"/>
      <c r="B6" s="185">
        <v>43891</v>
      </c>
      <c r="C6" s="185">
        <v>43922</v>
      </c>
      <c r="D6" s="185">
        <v>43952</v>
      </c>
      <c r="E6" s="185">
        <v>43983</v>
      </c>
      <c r="F6" s="185">
        <v>44013</v>
      </c>
      <c r="G6" s="185">
        <v>44044</v>
      </c>
      <c r="H6" s="185">
        <v>44075</v>
      </c>
      <c r="I6" s="185">
        <v>44105</v>
      </c>
      <c r="J6" s="185">
        <v>44136</v>
      </c>
      <c r="K6" s="185">
        <v>44166</v>
      </c>
      <c r="L6" s="185">
        <v>44197</v>
      </c>
      <c r="M6" s="185">
        <v>44255</v>
      </c>
      <c r="N6" s="275">
        <v>44256</v>
      </c>
      <c r="O6" s="193" t="s">
        <v>321</v>
      </c>
      <c r="P6" s="208" t="s">
        <v>320</v>
      </c>
      <c r="Q6" s="25"/>
      <c r="R6" s="25"/>
      <c r="S6" s="25"/>
    </row>
    <row r="7" spans="1:19" ht="15" customHeight="1" thickBot="1" x14ac:dyDescent="0.35">
      <c r="A7" s="197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63"/>
      <c r="N7" s="274"/>
      <c r="O7" s="209"/>
      <c r="P7" s="148"/>
    </row>
    <row r="8" spans="1:19" ht="16.2" customHeight="1" thickBot="1" x14ac:dyDescent="0.35">
      <c r="A8" s="201" t="s">
        <v>188</v>
      </c>
      <c r="B8" s="214">
        <v>0</v>
      </c>
      <c r="C8" s="214">
        <f t="shared" ref="C8:M8" si="0">B57</f>
        <v>0</v>
      </c>
      <c r="D8" s="214">
        <f t="shared" si="0"/>
        <v>0</v>
      </c>
      <c r="E8" s="214">
        <f t="shared" si="0"/>
        <v>0</v>
      </c>
      <c r="F8" s="214">
        <f t="shared" si="0"/>
        <v>0</v>
      </c>
      <c r="G8" s="214">
        <f t="shared" si="0"/>
        <v>0</v>
      </c>
      <c r="H8" s="214">
        <f t="shared" si="0"/>
        <v>0</v>
      </c>
      <c r="I8" s="214">
        <f t="shared" si="0"/>
        <v>0</v>
      </c>
      <c r="J8" s="214">
        <f t="shared" si="0"/>
        <v>0</v>
      </c>
      <c r="K8" s="214">
        <f t="shared" si="0"/>
        <v>0</v>
      </c>
      <c r="L8" s="245">
        <f t="shared" si="0"/>
        <v>0</v>
      </c>
      <c r="M8" s="245">
        <f t="shared" si="0"/>
        <v>0</v>
      </c>
      <c r="N8" s="265">
        <f>M57</f>
        <v>0</v>
      </c>
      <c r="O8" s="210"/>
      <c r="P8" s="148"/>
    </row>
    <row r="9" spans="1:19" ht="16.2" customHeight="1" thickBot="1" x14ac:dyDescent="0.35">
      <c r="A9" s="199"/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64"/>
      <c r="P9" s="148"/>
    </row>
    <row r="10" spans="1:19" ht="16.2" customHeight="1" x14ac:dyDescent="0.3">
      <c r="A10" s="186" t="s">
        <v>202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332"/>
      <c r="O10" s="331">
        <f>SUM(B10:N10)</f>
        <v>0</v>
      </c>
      <c r="P10" s="148"/>
    </row>
    <row r="11" spans="1:19" ht="16.2" customHeight="1" x14ac:dyDescent="0.3">
      <c r="A11" s="187" t="s">
        <v>189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330"/>
      <c r="O11" s="337">
        <f>SUM(B11:N11)</f>
        <v>0</v>
      </c>
      <c r="P11" s="148"/>
    </row>
    <row r="12" spans="1:19" ht="16.2" customHeight="1" x14ac:dyDescent="0.3">
      <c r="A12" s="187" t="s">
        <v>192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330"/>
      <c r="O12" s="337">
        <f t="shared" ref="O12:O22" si="1">SUM(B12:N12)</f>
        <v>0</v>
      </c>
      <c r="P12" s="148"/>
    </row>
    <row r="13" spans="1:19" ht="16.2" customHeight="1" x14ac:dyDescent="0.3">
      <c r="A13" s="194" t="s">
        <v>204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330"/>
      <c r="O13" s="337">
        <f t="shared" si="1"/>
        <v>0</v>
      </c>
      <c r="P13" s="148"/>
    </row>
    <row r="14" spans="1:19" x14ac:dyDescent="0.3">
      <c r="A14" s="107" t="s">
        <v>203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333"/>
      <c r="O14" s="337">
        <f t="shared" si="1"/>
        <v>0</v>
      </c>
      <c r="P14" s="211"/>
      <c r="Q14" s="26"/>
    </row>
    <row r="15" spans="1:19" x14ac:dyDescent="0.3">
      <c r="A15" s="187" t="s">
        <v>191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333"/>
      <c r="O15" s="337">
        <f t="shared" si="1"/>
        <v>0</v>
      </c>
      <c r="P15" s="211"/>
      <c r="Q15" s="26"/>
    </row>
    <row r="16" spans="1:19" s="28" customFormat="1" x14ac:dyDescent="0.3">
      <c r="A16" s="194" t="s">
        <v>190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334"/>
      <c r="O16" s="337">
        <f t="shared" si="1"/>
        <v>0</v>
      </c>
      <c r="P16" s="148"/>
      <c r="Q16"/>
    </row>
    <row r="17" spans="1:17" s="28" customFormat="1" x14ac:dyDescent="0.3">
      <c r="A17" s="194" t="s">
        <v>193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334"/>
      <c r="O17" s="337">
        <f t="shared" si="1"/>
        <v>0</v>
      </c>
      <c r="P17" s="148"/>
      <c r="Q17"/>
    </row>
    <row r="18" spans="1:17" x14ac:dyDescent="0.3">
      <c r="A18" s="194" t="s">
        <v>195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333"/>
      <c r="O18" s="337">
        <f t="shared" si="1"/>
        <v>0</v>
      </c>
      <c r="P18" s="207"/>
      <c r="Q18" s="28"/>
    </row>
    <row r="19" spans="1:17" x14ac:dyDescent="0.3">
      <c r="A19" s="203" t="s">
        <v>215</v>
      </c>
      <c r="B19" s="190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190"/>
      <c r="N19" s="335"/>
      <c r="O19" s="337">
        <f t="shared" si="1"/>
        <v>0</v>
      </c>
      <c r="P19" s="207"/>
      <c r="Q19" s="28"/>
    </row>
    <row r="20" spans="1:17" x14ac:dyDescent="0.3">
      <c r="A20" s="203" t="s">
        <v>305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190"/>
      <c r="N20" s="335"/>
      <c r="O20" s="337">
        <f t="shared" si="1"/>
        <v>0</v>
      </c>
      <c r="P20" s="207"/>
      <c r="Q20" s="28"/>
    </row>
    <row r="21" spans="1:17" x14ac:dyDescent="0.3">
      <c r="A21" s="204" t="s">
        <v>205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190"/>
      <c r="N21" s="335"/>
      <c r="O21" s="337">
        <f t="shared" si="1"/>
        <v>0</v>
      </c>
      <c r="P21" s="207"/>
      <c r="Q21" s="28"/>
    </row>
    <row r="22" spans="1:17" ht="15" thickBot="1" x14ac:dyDescent="0.35">
      <c r="A22" s="62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336"/>
      <c r="O22" s="338">
        <f t="shared" si="1"/>
        <v>0</v>
      </c>
      <c r="P22" s="207"/>
      <c r="Q22" s="28"/>
    </row>
    <row r="23" spans="1:17" s="28" customFormat="1" ht="16.2" customHeight="1" thickBot="1" x14ac:dyDescent="0.35">
      <c r="A23" s="195" t="s">
        <v>194</v>
      </c>
      <c r="B23" s="245">
        <f t="shared" ref="B23:N23" si="2">SUM(B10:B22)</f>
        <v>0</v>
      </c>
      <c r="C23" s="245">
        <f t="shared" si="2"/>
        <v>0</v>
      </c>
      <c r="D23" s="245">
        <f t="shared" si="2"/>
        <v>0</v>
      </c>
      <c r="E23" s="245">
        <f t="shared" si="2"/>
        <v>0</v>
      </c>
      <c r="F23" s="245">
        <f t="shared" si="2"/>
        <v>0</v>
      </c>
      <c r="G23" s="245">
        <f t="shared" si="2"/>
        <v>0</v>
      </c>
      <c r="H23" s="245">
        <f t="shared" si="2"/>
        <v>0</v>
      </c>
      <c r="I23" s="245">
        <f t="shared" si="2"/>
        <v>0</v>
      </c>
      <c r="J23" s="245">
        <f t="shared" si="2"/>
        <v>0</v>
      </c>
      <c r="K23" s="245">
        <f t="shared" si="2"/>
        <v>0</v>
      </c>
      <c r="L23" s="246">
        <f t="shared" si="2"/>
        <v>0</v>
      </c>
      <c r="M23" s="245">
        <f t="shared" si="2"/>
        <v>0</v>
      </c>
      <c r="N23" s="245">
        <f t="shared" si="2"/>
        <v>0</v>
      </c>
      <c r="O23" s="247">
        <f t="shared" ref="O23" si="3">SUM(C23:N23)</f>
        <v>0</v>
      </c>
      <c r="P23" s="205"/>
      <c r="Q23"/>
    </row>
    <row r="24" spans="1:17" s="28" customFormat="1" ht="16.2" customHeight="1" thickBot="1" x14ac:dyDescent="0.35">
      <c r="A24" s="266"/>
      <c r="B24" s="267"/>
      <c r="C24" s="267"/>
      <c r="D24" s="267"/>
      <c r="E24" s="267"/>
      <c r="F24" s="267"/>
      <c r="G24" s="267"/>
      <c r="H24" s="268"/>
      <c r="I24" s="268"/>
      <c r="J24" s="268"/>
      <c r="K24" s="268"/>
      <c r="L24" s="268"/>
      <c r="M24" s="268"/>
      <c r="N24" s="268"/>
      <c r="O24" s="269"/>
      <c r="P24" s="205"/>
      <c r="Q24"/>
    </row>
    <row r="25" spans="1:17" s="28" customFormat="1" ht="16.2" customHeight="1" x14ac:dyDescent="0.3">
      <c r="A25" s="278" t="s">
        <v>212</v>
      </c>
      <c r="B25" s="244">
        <v>0</v>
      </c>
      <c r="C25" s="244"/>
      <c r="D25" s="244"/>
      <c r="E25" s="244"/>
      <c r="F25" s="244"/>
      <c r="G25" s="244"/>
      <c r="H25" s="270"/>
      <c r="I25" s="270"/>
      <c r="J25" s="270"/>
      <c r="K25" s="270"/>
      <c r="L25" s="270"/>
      <c r="M25" s="270"/>
      <c r="N25" s="271"/>
      <c r="O25" s="272">
        <f>SUM(B25:N25)</f>
        <v>0</v>
      </c>
      <c r="P25" s="205"/>
      <c r="Q25"/>
    </row>
    <row r="26" spans="1:17" s="28" customFormat="1" ht="16.2" customHeight="1" x14ac:dyDescent="0.3">
      <c r="A26" s="279" t="s">
        <v>319</v>
      </c>
      <c r="B26" s="190"/>
      <c r="C26" s="190"/>
      <c r="D26" s="190"/>
      <c r="E26" s="190"/>
      <c r="F26" s="190"/>
      <c r="G26" s="190"/>
      <c r="H26" s="54"/>
      <c r="I26" s="54"/>
      <c r="J26" s="54"/>
      <c r="K26" s="54"/>
      <c r="L26" s="54"/>
      <c r="M26" s="54"/>
      <c r="N26" s="277"/>
      <c r="O26" s="272">
        <f t="shared" ref="O26:O52" si="4">SUM(B26:N26)</f>
        <v>0</v>
      </c>
      <c r="P26" s="205"/>
      <c r="Q26"/>
    </row>
    <row r="27" spans="1:17" s="56" customFormat="1" x14ac:dyDescent="0.3">
      <c r="A27" s="53" t="s">
        <v>22</v>
      </c>
      <c r="B27" s="190"/>
      <c r="C27" s="202"/>
      <c r="D27" s="202"/>
      <c r="E27" s="202"/>
      <c r="F27" s="202"/>
      <c r="G27" s="202"/>
      <c r="H27" s="54"/>
      <c r="I27" s="54"/>
      <c r="J27" s="54"/>
      <c r="K27" s="54"/>
      <c r="L27" s="54"/>
      <c r="M27" s="54"/>
      <c r="N27" s="277"/>
      <c r="O27" s="272">
        <f t="shared" si="4"/>
        <v>0</v>
      </c>
      <c r="P27" s="205"/>
      <c r="Q27" s="2"/>
    </row>
    <row r="28" spans="1:17" x14ac:dyDescent="0.3">
      <c r="A28" s="53" t="s">
        <v>23</v>
      </c>
      <c r="B28" s="202"/>
      <c r="C28" s="202"/>
      <c r="D28" s="202"/>
      <c r="E28" s="202"/>
      <c r="F28" s="202"/>
      <c r="G28" s="202"/>
      <c r="H28" s="54"/>
      <c r="I28" s="54"/>
      <c r="J28" s="54"/>
      <c r="K28" s="54"/>
      <c r="L28" s="54"/>
      <c r="M28" s="54"/>
      <c r="N28" s="277"/>
      <c r="O28" s="272">
        <f t="shared" si="4"/>
        <v>0</v>
      </c>
      <c r="P28" s="206"/>
      <c r="Q28" s="52"/>
    </row>
    <row r="29" spans="1:17" x14ac:dyDescent="0.3">
      <c r="A29" s="53" t="s">
        <v>210</v>
      </c>
      <c r="B29" s="202"/>
      <c r="C29" s="202"/>
      <c r="D29" s="202"/>
      <c r="E29" s="202"/>
      <c r="F29" s="202"/>
      <c r="G29" s="202"/>
      <c r="H29" s="54"/>
      <c r="I29" s="54"/>
      <c r="J29" s="54"/>
      <c r="K29" s="54"/>
      <c r="L29" s="54"/>
      <c r="M29" s="54"/>
      <c r="N29" s="277"/>
      <c r="O29" s="272">
        <f t="shared" si="4"/>
        <v>0</v>
      </c>
      <c r="P29" s="206"/>
      <c r="Q29" s="52"/>
    </row>
    <row r="30" spans="1:17" x14ac:dyDescent="0.3">
      <c r="A30" s="53" t="s">
        <v>211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277"/>
      <c r="O30" s="272">
        <f t="shared" si="4"/>
        <v>0</v>
      </c>
      <c r="P30" s="206"/>
      <c r="Q30" s="52"/>
    </row>
    <row r="31" spans="1:17" x14ac:dyDescent="0.3">
      <c r="A31" s="53" t="s">
        <v>196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277"/>
      <c r="O31" s="272">
        <f t="shared" si="4"/>
        <v>0</v>
      </c>
      <c r="P31" s="206"/>
      <c r="Q31" s="52"/>
    </row>
    <row r="32" spans="1:17" x14ac:dyDescent="0.3">
      <c r="A32" s="53" t="s">
        <v>197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277"/>
      <c r="O32" s="272">
        <f t="shared" si="4"/>
        <v>0</v>
      </c>
      <c r="P32" s="206"/>
      <c r="Q32" s="52"/>
    </row>
    <row r="33" spans="1:17" x14ac:dyDescent="0.3">
      <c r="A33" s="53" t="s">
        <v>17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277"/>
      <c r="O33" s="272">
        <f t="shared" si="4"/>
        <v>0</v>
      </c>
      <c r="P33" s="206"/>
      <c r="Q33" s="52"/>
    </row>
    <row r="34" spans="1:17" x14ac:dyDescent="0.3">
      <c r="A34" s="53" t="s">
        <v>18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277"/>
      <c r="O34" s="272">
        <f t="shared" si="4"/>
        <v>0</v>
      </c>
      <c r="P34" s="206"/>
      <c r="Q34" s="52"/>
    </row>
    <row r="35" spans="1:17" x14ac:dyDescent="0.3">
      <c r="A35" s="53" t="s">
        <v>24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277"/>
      <c r="O35" s="272">
        <f t="shared" si="4"/>
        <v>0</v>
      </c>
      <c r="P35" s="206"/>
      <c r="Q35" s="52"/>
    </row>
    <row r="36" spans="1:17" x14ac:dyDescent="0.3">
      <c r="A36" s="53" t="s">
        <v>19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277"/>
      <c r="O36" s="272">
        <f t="shared" si="4"/>
        <v>0</v>
      </c>
      <c r="P36" s="206"/>
      <c r="Q36" s="52"/>
    </row>
    <row r="37" spans="1:17" x14ac:dyDescent="0.3">
      <c r="A37" s="53" t="s">
        <v>20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277"/>
      <c r="O37" s="272">
        <f t="shared" si="4"/>
        <v>0</v>
      </c>
      <c r="P37" s="206"/>
      <c r="Q37" s="52"/>
    </row>
    <row r="38" spans="1:17" x14ac:dyDescent="0.3">
      <c r="A38" s="53" t="s">
        <v>21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277"/>
      <c r="O38" s="272">
        <f t="shared" si="4"/>
        <v>0</v>
      </c>
      <c r="P38" s="206"/>
      <c r="Q38" s="52"/>
    </row>
    <row r="39" spans="1:17" x14ac:dyDescent="0.3">
      <c r="A39" s="53" t="s">
        <v>198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277"/>
      <c r="O39" s="272">
        <f t="shared" si="4"/>
        <v>0</v>
      </c>
      <c r="P39" s="206"/>
      <c r="Q39" s="52"/>
    </row>
    <row r="40" spans="1:17" x14ac:dyDescent="0.3">
      <c r="A40" s="196" t="s">
        <v>206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277"/>
      <c r="O40" s="272">
        <f t="shared" si="4"/>
        <v>0</v>
      </c>
      <c r="P40" s="206"/>
      <c r="Q40" s="52"/>
    </row>
    <row r="41" spans="1:17" x14ac:dyDescent="0.3">
      <c r="A41" s="55" t="s">
        <v>199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277"/>
      <c r="O41" s="272">
        <f t="shared" si="4"/>
        <v>0</v>
      </c>
      <c r="P41" s="206"/>
      <c r="Q41" s="52"/>
    </row>
    <row r="42" spans="1:17" x14ac:dyDescent="0.3">
      <c r="A42" s="224" t="s">
        <v>207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277"/>
      <c r="O42" s="272">
        <f t="shared" si="4"/>
        <v>0</v>
      </c>
      <c r="P42" s="206"/>
      <c r="Q42" s="52"/>
    </row>
    <row r="43" spans="1:17" x14ac:dyDescent="0.3">
      <c r="A43" s="224" t="s">
        <v>208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277"/>
      <c r="O43" s="272">
        <f t="shared" si="4"/>
        <v>0</v>
      </c>
      <c r="P43" s="206"/>
      <c r="Q43" s="52"/>
    </row>
    <row r="44" spans="1:17" x14ac:dyDescent="0.3">
      <c r="A44" s="224" t="s">
        <v>218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277"/>
      <c r="O44" s="272">
        <f t="shared" si="4"/>
        <v>0</v>
      </c>
      <c r="P44" s="206"/>
      <c r="Q44" s="52"/>
    </row>
    <row r="45" spans="1:17" x14ac:dyDescent="0.3">
      <c r="A45" s="225" t="s">
        <v>209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277"/>
      <c r="O45" s="272">
        <f t="shared" si="4"/>
        <v>0</v>
      </c>
      <c r="P45" s="206"/>
      <c r="Q45" s="52"/>
    </row>
    <row r="46" spans="1:17" x14ac:dyDescent="0.3">
      <c r="A46" s="225" t="s">
        <v>322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277"/>
      <c r="O46" s="272">
        <f t="shared" si="4"/>
        <v>0</v>
      </c>
      <c r="P46" s="206"/>
      <c r="Q46" s="52"/>
    </row>
    <row r="47" spans="1:17" x14ac:dyDescent="0.3">
      <c r="A47" s="158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277"/>
      <c r="O47" s="272">
        <f t="shared" si="4"/>
        <v>0</v>
      </c>
      <c r="P47" s="206"/>
      <c r="Q47" s="52"/>
    </row>
    <row r="48" spans="1:17" x14ac:dyDescent="0.3">
      <c r="A48" s="158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277"/>
      <c r="O48" s="272">
        <f t="shared" si="4"/>
        <v>0</v>
      </c>
      <c r="P48" s="206"/>
      <c r="Q48" s="52"/>
    </row>
    <row r="49" spans="1:17" x14ac:dyDescent="0.3">
      <c r="A49" s="226" t="s">
        <v>201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277"/>
      <c r="O49" s="272">
        <f t="shared" si="4"/>
        <v>0</v>
      </c>
      <c r="P49" s="206"/>
      <c r="Q49" s="52"/>
    </row>
    <row r="50" spans="1:17" x14ac:dyDescent="0.3">
      <c r="A50" s="55" t="s">
        <v>25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277"/>
      <c r="O50" s="272">
        <f t="shared" si="4"/>
        <v>0</v>
      </c>
      <c r="P50" s="206"/>
      <c r="Q50" s="52"/>
    </row>
    <row r="51" spans="1:17" x14ac:dyDescent="0.3">
      <c r="A51" s="55" t="s">
        <v>25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277"/>
      <c r="O51" s="272">
        <f t="shared" si="4"/>
        <v>0</v>
      </c>
      <c r="P51" s="206"/>
      <c r="Q51" s="52"/>
    </row>
    <row r="52" spans="1:17" s="28" customFormat="1" ht="15" thickBot="1" x14ac:dyDescent="0.35">
      <c r="A52" s="228"/>
      <c r="B52" s="227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62"/>
      <c r="N52" s="276"/>
      <c r="O52" s="272">
        <f t="shared" si="4"/>
        <v>0</v>
      </c>
      <c r="P52" s="207"/>
    </row>
    <row r="53" spans="1:17" s="28" customFormat="1" ht="15" thickBot="1" x14ac:dyDescent="0.35">
      <c r="A53" s="212" t="s">
        <v>200</v>
      </c>
      <c r="B53" s="213">
        <f>SUM(B25:B52)</f>
        <v>0</v>
      </c>
      <c r="C53" s="213">
        <f t="shared" ref="C53:M53" si="5">SUM(C25:C52)</f>
        <v>0</v>
      </c>
      <c r="D53" s="213">
        <f t="shared" si="5"/>
        <v>0</v>
      </c>
      <c r="E53" s="213">
        <f t="shared" si="5"/>
        <v>0</v>
      </c>
      <c r="F53" s="213">
        <f t="shared" si="5"/>
        <v>0</v>
      </c>
      <c r="G53" s="213">
        <f t="shared" si="5"/>
        <v>0</v>
      </c>
      <c r="H53" s="213">
        <f t="shared" si="5"/>
        <v>0</v>
      </c>
      <c r="I53" s="213">
        <f t="shared" si="5"/>
        <v>0</v>
      </c>
      <c r="J53" s="213">
        <f t="shared" si="5"/>
        <v>0</v>
      </c>
      <c r="K53" s="213">
        <f t="shared" si="5"/>
        <v>0</v>
      </c>
      <c r="L53" s="213">
        <f t="shared" si="5"/>
        <v>0</v>
      </c>
      <c r="M53" s="213">
        <f t="shared" si="5"/>
        <v>0</v>
      </c>
      <c r="N53" s="213">
        <f>SUM(N25:N52)</f>
        <v>0</v>
      </c>
      <c r="O53" s="273">
        <f>SUM(B53:N53)</f>
        <v>0</v>
      </c>
      <c r="P53" s="207"/>
    </row>
    <row r="54" spans="1:17" s="28" customFormat="1" ht="15" thickBot="1" x14ac:dyDescent="0.35">
      <c r="A54" s="229"/>
      <c r="B54" s="230"/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17"/>
      <c r="P54" s="207"/>
    </row>
    <row r="55" spans="1:17" s="28" customFormat="1" ht="15" thickBot="1" x14ac:dyDescent="0.35">
      <c r="A55" s="212" t="s">
        <v>219</v>
      </c>
      <c r="B55" s="213">
        <f t="shared" ref="B55:O55" si="6">B23-B53</f>
        <v>0</v>
      </c>
      <c r="C55" s="213">
        <f t="shared" si="6"/>
        <v>0</v>
      </c>
      <c r="D55" s="213">
        <f t="shared" si="6"/>
        <v>0</v>
      </c>
      <c r="E55" s="213">
        <f t="shared" si="6"/>
        <v>0</v>
      </c>
      <c r="F55" s="213">
        <f t="shared" si="6"/>
        <v>0</v>
      </c>
      <c r="G55" s="213">
        <f t="shared" si="6"/>
        <v>0</v>
      </c>
      <c r="H55" s="213">
        <f t="shared" si="6"/>
        <v>0</v>
      </c>
      <c r="I55" s="213">
        <f t="shared" si="6"/>
        <v>0</v>
      </c>
      <c r="J55" s="213">
        <f t="shared" si="6"/>
        <v>0</v>
      </c>
      <c r="K55" s="213">
        <f t="shared" si="6"/>
        <v>0</v>
      </c>
      <c r="L55" s="215">
        <f t="shared" si="6"/>
        <v>0</v>
      </c>
      <c r="M55" s="218">
        <f t="shared" si="6"/>
        <v>0</v>
      </c>
      <c r="N55" s="218">
        <f t="shared" si="6"/>
        <v>0</v>
      </c>
      <c r="O55" s="218">
        <f t="shared" si="6"/>
        <v>0</v>
      </c>
      <c r="P55" s="207"/>
    </row>
    <row r="56" spans="1:17" s="28" customFormat="1" ht="15" thickBot="1" x14ac:dyDescent="0.35">
      <c r="A56" s="229"/>
      <c r="B56" s="230"/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17"/>
      <c r="P56" s="207"/>
    </row>
    <row r="57" spans="1:17" s="28" customFormat="1" ht="15" thickBot="1" x14ac:dyDescent="0.35">
      <c r="A57" s="212" t="s">
        <v>220</v>
      </c>
      <c r="B57" s="213">
        <f t="shared" ref="B57:N57" si="7">B8+B55</f>
        <v>0</v>
      </c>
      <c r="C57" s="213">
        <f t="shared" si="7"/>
        <v>0</v>
      </c>
      <c r="D57" s="213">
        <f t="shared" si="7"/>
        <v>0</v>
      </c>
      <c r="E57" s="213">
        <f t="shared" si="7"/>
        <v>0</v>
      </c>
      <c r="F57" s="213">
        <f t="shared" si="7"/>
        <v>0</v>
      </c>
      <c r="G57" s="213">
        <f t="shared" si="7"/>
        <v>0</v>
      </c>
      <c r="H57" s="213">
        <f t="shared" si="7"/>
        <v>0</v>
      </c>
      <c r="I57" s="213">
        <f t="shared" si="7"/>
        <v>0</v>
      </c>
      <c r="J57" s="213">
        <f t="shared" si="7"/>
        <v>0</v>
      </c>
      <c r="K57" s="213">
        <f t="shared" si="7"/>
        <v>0</v>
      </c>
      <c r="L57" s="213">
        <f t="shared" si="7"/>
        <v>0</v>
      </c>
      <c r="M57" s="215">
        <f t="shared" si="7"/>
        <v>0</v>
      </c>
      <c r="N57" s="215">
        <f t="shared" si="7"/>
        <v>0</v>
      </c>
      <c r="O57" s="218">
        <f>B8+O23-O53</f>
        <v>0</v>
      </c>
      <c r="P57" s="216"/>
    </row>
    <row r="58" spans="1:17" s="28" customFormat="1" x14ac:dyDescent="0.3"/>
    <row r="59" spans="1:17" s="28" customFormat="1" x14ac:dyDescent="0.3">
      <c r="A59" s="28" t="s">
        <v>221</v>
      </c>
    </row>
    <row r="60" spans="1:17" s="28" customFormat="1" x14ac:dyDescent="0.3">
      <c r="A60" s="28" t="s">
        <v>222</v>
      </c>
    </row>
    <row r="61" spans="1:17" s="56" customFormat="1" x14ac:dyDescent="0.3"/>
    <row r="62" spans="1:17" s="28" customFormat="1" x14ac:dyDescent="0.3">
      <c r="A62" s="28" t="s">
        <v>223</v>
      </c>
    </row>
    <row r="63" spans="1:17" s="28" customFormat="1" x14ac:dyDescent="0.3">
      <c r="A63" s="28" t="s">
        <v>224</v>
      </c>
    </row>
    <row r="64" spans="1:17" x14ac:dyDescent="0.3">
      <c r="A64" s="28" t="s">
        <v>225</v>
      </c>
    </row>
    <row r="65" spans="1:16" s="2" customFormat="1" x14ac:dyDescent="0.3">
      <c r="A65" s="56" t="s">
        <v>226</v>
      </c>
    </row>
    <row r="66" spans="1:16" ht="16.2" customHeight="1" x14ac:dyDescent="0.3">
      <c r="A66" s="56" t="s">
        <v>288</v>
      </c>
    </row>
    <row r="67" spans="1:16" ht="15.6" customHeight="1" x14ac:dyDescent="0.3"/>
    <row r="68" spans="1:16" ht="17.399999999999999" customHeight="1" x14ac:dyDescent="0.3">
      <c r="A68" s="56" t="s">
        <v>289</v>
      </c>
    </row>
    <row r="69" spans="1:16" x14ac:dyDescent="0.3">
      <c r="A69" s="56" t="s">
        <v>290</v>
      </c>
    </row>
    <row r="70" spans="1:16" ht="17.399999999999999" customHeight="1" x14ac:dyDescent="0.3">
      <c r="A70" t="s">
        <v>291</v>
      </c>
    </row>
    <row r="71" spans="1:16" ht="15" thickBo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5.6" customHeight="1" thickBot="1" x14ac:dyDescent="0.35">
      <c r="A72" s="291" t="s">
        <v>304</v>
      </c>
      <c r="B72" s="286"/>
      <c r="C72" s="287"/>
      <c r="D72" s="288"/>
      <c r="E72" s="289"/>
      <c r="F72" s="289"/>
      <c r="G72" s="290"/>
    </row>
    <row r="73" spans="1:16" ht="50.4" hidden="1" customHeight="1" x14ac:dyDescent="0.3">
      <c r="A73" s="282"/>
      <c r="B73" s="283"/>
      <c r="C73" s="284"/>
      <c r="D73" s="285"/>
      <c r="E73" s="280"/>
      <c r="F73" s="280"/>
      <c r="G73" s="281"/>
    </row>
    <row r="74" spans="1:16" hidden="1" x14ac:dyDescent="0.3"/>
    <row r="75" spans="1:16" hidden="1" x14ac:dyDescent="0.3"/>
    <row r="76" spans="1:16" hidden="1" x14ac:dyDescent="0.3"/>
    <row r="77" spans="1:16" x14ac:dyDescent="0.3">
      <c r="A77" s="292"/>
      <c r="B77" s="154"/>
      <c r="C77" s="154"/>
      <c r="D77" s="154"/>
      <c r="E77" s="154"/>
      <c r="F77" s="154"/>
      <c r="G77" s="147"/>
    </row>
    <row r="78" spans="1:16" x14ac:dyDescent="0.3">
      <c r="A78" s="293"/>
      <c r="B78" s="94"/>
      <c r="C78" s="94"/>
      <c r="D78" s="94"/>
      <c r="E78" s="94"/>
      <c r="F78" s="94"/>
      <c r="G78" s="148"/>
    </row>
    <row r="79" spans="1:16" x14ac:dyDescent="0.3">
      <c r="A79" s="293"/>
      <c r="B79" s="94"/>
      <c r="C79" s="94"/>
      <c r="D79" s="94"/>
      <c r="E79" s="94"/>
      <c r="F79" s="94"/>
      <c r="G79" s="148"/>
    </row>
    <row r="80" spans="1:16" x14ac:dyDescent="0.3">
      <c r="A80" s="293"/>
      <c r="B80" s="94"/>
      <c r="C80" s="94"/>
      <c r="D80" s="94"/>
      <c r="E80" s="94"/>
      <c r="F80" s="94"/>
      <c r="G80" s="148"/>
    </row>
    <row r="81" spans="1:7" x14ac:dyDescent="0.3">
      <c r="A81" s="293"/>
      <c r="B81" s="94"/>
      <c r="C81" s="94"/>
      <c r="D81" s="94"/>
      <c r="E81" s="94"/>
      <c r="F81" s="94"/>
      <c r="G81" s="148"/>
    </row>
    <row r="82" spans="1:7" x14ac:dyDescent="0.3">
      <c r="A82" s="293"/>
      <c r="B82" s="94"/>
      <c r="C82" s="94"/>
      <c r="D82" s="94"/>
      <c r="E82" s="94"/>
      <c r="F82" s="94"/>
      <c r="G82" s="148"/>
    </row>
    <row r="83" spans="1:7" x14ac:dyDescent="0.3">
      <c r="A83" s="158"/>
      <c r="B83" s="94"/>
      <c r="C83" s="94"/>
      <c r="D83" s="94"/>
      <c r="E83" s="94"/>
      <c r="F83" s="94"/>
      <c r="G83" s="148"/>
    </row>
    <row r="84" spans="1:7" x14ac:dyDescent="0.3">
      <c r="A84" s="158"/>
      <c r="B84" s="94"/>
      <c r="C84" s="94"/>
      <c r="D84" s="94"/>
      <c r="E84" s="94"/>
      <c r="F84" s="94"/>
      <c r="G84" s="148"/>
    </row>
    <row r="85" spans="1:7" x14ac:dyDescent="0.3">
      <c r="A85" s="158"/>
      <c r="B85" s="94"/>
      <c r="C85" s="94"/>
      <c r="D85" s="94"/>
      <c r="E85" s="94"/>
      <c r="F85" s="94"/>
      <c r="G85" s="148"/>
    </row>
    <row r="86" spans="1:7" x14ac:dyDescent="0.3">
      <c r="A86" s="158"/>
      <c r="B86" s="94"/>
      <c r="C86" s="94"/>
      <c r="D86" s="94"/>
      <c r="E86" s="94"/>
      <c r="F86" s="94"/>
      <c r="G86" s="148"/>
    </row>
    <row r="87" spans="1:7" x14ac:dyDescent="0.3">
      <c r="A87" s="158"/>
      <c r="B87" s="94"/>
      <c r="C87" s="94"/>
      <c r="D87" s="94"/>
      <c r="E87" s="94"/>
      <c r="F87" s="94"/>
      <c r="G87" s="148"/>
    </row>
    <row r="88" spans="1:7" x14ac:dyDescent="0.3">
      <c r="A88" s="158"/>
      <c r="B88" s="94"/>
      <c r="C88" s="94"/>
      <c r="D88" s="94"/>
      <c r="E88" s="94"/>
      <c r="F88" s="94"/>
      <c r="G88" s="148"/>
    </row>
    <row r="89" spans="1:7" x14ac:dyDescent="0.3">
      <c r="A89" s="158"/>
      <c r="B89" s="94"/>
      <c r="C89" s="94"/>
      <c r="D89" s="94"/>
      <c r="E89" s="94"/>
      <c r="F89" s="94"/>
      <c r="G89" s="148"/>
    </row>
    <row r="90" spans="1:7" x14ac:dyDescent="0.3">
      <c r="A90" s="158"/>
      <c r="B90" s="94"/>
      <c r="C90" s="94"/>
      <c r="D90" s="94"/>
      <c r="E90" s="94"/>
      <c r="F90" s="94"/>
      <c r="G90" s="148"/>
    </row>
    <row r="91" spans="1:7" x14ac:dyDescent="0.3">
      <c r="A91" s="158"/>
      <c r="B91" s="94"/>
      <c r="C91" s="94"/>
      <c r="D91" s="94"/>
      <c r="E91" s="94"/>
      <c r="F91" s="94"/>
      <c r="G91" s="148"/>
    </row>
    <row r="92" spans="1:7" x14ac:dyDescent="0.3">
      <c r="A92" s="158"/>
      <c r="B92" s="94"/>
      <c r="C92" s="94"/>
      <c r="D92" s="94"/>
      <c r="E92" s="94"/>
      <c r="F92" s="94"/>
      <c r="G92" s="148"/>
    </row>
    <row r="93" spans="1:7" x14ac:dyDescent="0.3">
      <c r="A93" s="158"/>
      <c r="B93" s="94"/>
      <c r="C93" s="94"/>
      <c r="D93" s="94"/>
      <c r="E93" s="94"/>
      <c r="F93" s="94"/>
      <c r="G93" s="148"/>
    </row>
    <row r="94" spans="1:7" x14ac:dyDescent="0.3">
      <c r="A94" s="158"/>
      <c r="B94" s="94"/>
      <c r="C94" s="94"/>
      <c r="D94" s="94"/>
      <c r="E94" s="94"/>
      <c r="F94" s="94"/>
      <c r="G94" s="148"/>
    </row>
    <row r="95" spans="1:7" x14ac:dyDescent="0.3">
      <c r="A95" s="158"/>
      <c r="B95" s="94"/>
      <c r="C95" s="94"/>
      <c r="D95" s="94"/>
      <c r="E95" s="94"/>
      <c r="F95" s="94"/>
      <c r="G95" s="148"/>
    </row>
    <row r="96" spans="1:7" x14ac:dyDescent="0.3">
      <c r="A96" s="158"/>
      <c r="B96" s="94"/>
      <c r="C96" s="94"/>
      <c r="D96" s="94"/>
      <c r="E96" s="94"/>
      <c r="F96" s="94"/>
      <c r="G96" s="148"/>
    </row>
    <row r="97" spans="1:7" x14ac:dyDescent="0.3">
      <c r="A97" s="158"/>
      <c r="B97" s="94"/>
      <c r="C97" s="94"/>
      <c r="D97" s="94"/>
      <c r="E97" s="94"/>
      <c r="F97" s="94"/>
      <c r="G97" s="148"/>
    </row>
    <row r="98" spans="1:7" x14ac:dyDescent="0.3">
      <c r="A98" s="158"/>
      <c r="B98" s="94"/>
      <c r="C98" s="94"/>
      <c r="D98" s="94"/>
      <c r="E98" s="94"/>
      <c r="F98" s="94"/>
      <c r="G98" s="148"/>
    </row>
    <row r="99" spans="1:7" ht="15" thickBot="1" x14ac:dyDescent="0.35">
      <c r="A99" s="159"/>
      <c r="B99" s="294"/>
      <c r="C99" s="294"/>
      <c r="D99" s="294"/>
      <c r="E99" s="294"/>
      <c r="F99" s="294"/>
      <c r="G99" s="171"/>
    </row>
  </sheetData>
  <protectedRanges>
    <protectedRange sqref="B27:N51" name="Plage1"/>
  </protectedRange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06"/>
  <sheetViews>
    <sheetView topLeftCell="A15" workbookViewId="0">
      <selection activeCell="B3" sqref="B3"/>
    </sheetView>
  </sheetViews>
  <sheetFormatPr baseColWidth="10" defaultColWidth="13.109375" defaultRowHeight="13.2" x14ac:dyDescent="0.25"/>
  <cols>
    <col min="1" max="1" width="9.44140625" style="5" customWidth="1"/>
    <col min="2" max="2" width="17" style="5" customWidth="1"/>
    <col min="3" max="3" width="21" style="5" customWidth="1"/>
    <col min="4" max="4" width="14.6640625" style="5" customWidth="1"/>
    <col min="5" max="5" width="10.5546875" style="5" customWidth="1"/>
    <col min="6" max="251" width="13.109375" style="5"/>
    <col min="252" max="252" width="9.44140625" style="5" customWidth="1"/>
    <col min="253" max="253" width="17" style="5" customWidth="1"/>
    <col min="254" max="254" width="16.77734375" style="5" customWidth="1"/>
    <col min="255" max="255" width="14.6640625" style="5" customWidth="1"/>
    <col min="256" max="256" width="10.5546875" style="5" customWidth="1"/>
    <col min="257" max="259" width="0" style="5" hidden="1" customWidth="1"/>
    <col min="260" max="507" width="13.109375" style="5"/>
    <col min="508" max="508" width="9.44140625" style="5" customWidth="1"/>
    <col min="509" max="509" width="17" style="5" customWidth="1"/>
    <col min="510" max="510" width="16.77734375" style="5" customWidth="1"/>
    <col min="511" max="511" width="14.6640625" style="5" customWidth="1"/>
    <col min="512" max="512" width="10.5546875" style="5" customWidth="1"/>
    <col min="513" max="515" width="0" style="5" hidden="1" customWidth="1"/>
    <col min="516" max="763" width="13.109375" style="5"/>
    <col min="764" max="764" width="9.44140625" style="5" customWidth="1"/>
    <col min="765" max="765" width="17" style="5" customWidth="1"/>
    <col min="766" max="766" width="16.77734375" style="5" customWidth="1"/>
    <col min="767" max="767" width="14.6640625" style="5" customWidth="1"/>
    <col min="768" max="768" width="10.5546875" style="5" customWidth="1"/>
    <col min="769" max="771" width="0" style="5" hidden="1" customWidth="1"/>
    <col min="772" max="1019" width="13.109375" style="5"/>
    <col min="1020" max="1020" width="9.44140625" style="5" customWidth="1"/>
    <col min="1021" max="1021" width="17" style="5" customWidth="1"/>
    <col min="1022" max="1022" width="16.77734375" style="5" customWidth="1"/>
    <col min="1023" max="1023" width="14.6640625" style="5" customWidth="1"/>
    <col min="1024" max="1024" width="10.5546875" style="5" customWidth="1"/>
    <col min="1025" max="1027" width="0" style="5" hidden="1" customWidth="1"/>
    <col min="1028" max="1275" width="13.109375" style="5"/>
    <col min="1276" max="1276" width="9.44140625" style="5" customWidth="1"/>
    <col min="1277" max="1277" width="17" style="5" customWidth="1"/>
    <col min="1278" max="1278" width="16.77734375" style="5" customWidth="1"/>
    <col min="1279" max="1279" width="14.6640625" style="5" customWidth="1"/>
    <col min="1280" max="1280" width="10.5546875" style="5" customWidth="1"/>
    <col min="1281" max="1283" width="0" style="5" hidden="1" customWidth="1"/>
    <col min="1284" max="1531" width="13.109375" style="5"/>
    <col min="1532" max="1532" width="9.44140625" style="5" customWidth="1"/>
    <col min="1533" max="1533" width="17" style="5" customWidth="1"/>
    <col min="1534" max="1534" width="16.77734375" style="5" customWidth="1"/>
    <col min="1535" max="1535" width="14.6640625" style="5" customWidth="1"/>
    <col min="1536" max="1536" width="10.5546875" style="5" customWidth="1"/>
    <col min="1537" max="1539" width="0" style="5" hidden="1" customWidth="1"/>
    <col min="1540" max="1787" width="13.109375" style="5"/>
    <col min="1788" max="1788" width="9.44140625" style="5" customWidth="1"/>
    <col min="1789" max="1789" width="17" style="5" customWidth="1"/>
    <col min="1790" max="1790" width="16.77734375" style="5" customWidth="1"/>
    <col min="1791" max="1791" width="14.6640625" style="5" customWidth="1"/>
    <col min="1792" max="1792" width="10.5546875" style="5" customWidth="1"/>
    <col min="1793" max="1795" width="0" style="5" hidden="1" customWidth="1"/>
    <col min="1796" max="2043" width="13.109375" style="5"/>
    <col min="2044" max="2044" width="9.44140625" style="5" customWidth="1"/>
    <col min="2045" max="2045" width="17" style="5" customWidth="1"/>
    <col min="2046" max="2046" width="16.77734375" style="5" customWidth="1"/>
    <col min="2047" max="2047" width="14.6640625" style="5" customWidth="1"/>
    <col min="2048" max="2048" width="10.5546875" style="5" customWidth="1"/>
    <col min="2049" max="2051" width="0" style="5" hidden="1" customWidth="1"/>
    <col min="2052" max="2299" width="13.109375" style="5"/>
    <col min="2300" max="2300" width="9.44140625" style="5" customWidth="1"/>
    <col min="2301" max="2301" width="17" style="5" customWidth="1"/>
    <col min="2302" max="2302" width="16.77734375" style="5" customWidth="1"/>
    <col min="2303" max="2303" width="14.6640625" style="5" customWidth="1"/>
    <col min="2304" max="2304" width="10.5546875" style="5" customWidth="1"/>
    <col min="2305" max="2307" width="0" style="5" hidden="1" customWidth="1"/>
    <col min="2308" max="2555" width="13.109375" style="5"/>
    <col min="2556" max="2556" width="9.44140625" style="5" customWidth="1"/>
    <col min="2557" max="2557" width="17" style="5" customWidth="1"/>
    <col min="2558" max="2558" width="16.77734375" style="5" customWidth="1"/>
    <col min="2559" max="2559" width="14.6640625" style="5" customWidth="1"/>
    <col min="2560" max="2560" width="10.5546875" style="5" customWidth="1"/>
    <col min="2561" max="2563" width="0" style="5" hidden="1" customWidth="1"/>
    <col min="2564" max="2811" width="13.109375" style="5"/>
    <col min="2812" max="2812" width="9.44140625" style="5" customWidth="1"/>
    <col min="2813" max="2813" width="17" style="5" customWidth="1"/>
    <col min="2814" max="2814" width="16.77734375" style="5" customWidth="1"/>
    <col min="2815" max="2815" width="14.6640625" style="5" customWidth="1"/>
    <col min="2816" max="2816" width="10.5546875" style="5" customWidth="1"/>
    <col min="2817" max="2819" width="0" style="5" hidden="1" customWidth="1"/>
    <col min="2820" max="3067" width="13.109375" style="5"/>
    <col min="3068" max="3068" width="9.44140625" style="5" customWidth="1"/>
    <col min="3069" max="3069" width="17" style="5" customWidth="1"/>
    <col min="3070" max="3070" width="16.77734375" style="5" customWidth="1"/>
    <col min="3071" max="3071" width="14.6640625" style="5" customWidth="1"/>
    <col min="3072" max="3072" width="10.5546875" style="5" customWidth="1"/>
    <col min="3073" max="3075" width="0" style="5" hidden="1" customWidth="1"/>
    <col min="3076" max="3323" width="13.109375" style="5"/>
    <col min="3324" max="3324" width="9.44140625" style="5" customWidth="1"/>
    <col min="3325" max="3325" width="17" style="5" customWidth="1"/>
    <col min="3326" max="3326" width="16.77734375" style="5" customWidth="1"/>
    <col min="3327" max="3327" width="14.6640625" style="5" customWidth="1"/>
    <col min="3328" max="3328" width="10.5546875" style="5" customWidth="1"/>
    <col min="3329" max="3331" width="0" style="5" hidden="1" customWidth="1"/>
    <col min="3332" max="3579" width="13.109375" style="5"/>
    <col min="3580" max="3580" width="9.44140625" style="5" customWidth="1"/>
    <col min="3581" max="3581" width="17" style="5" customWidth="1"/>
    <col min="3582" max="3582" width="16.77734375" style="5" customWidth="1"/>
    <col min="3583" max="3583" width="14.6640625" style="5" customWidth="1"/>
    <col min="3584" max="3584" width="10.5546875" style="5" customWidth="1"/>
    <col min="3585" max="3587" width="0" style="5" hidden="1" customWidth="1"/>
    <col min="3588" max="3835" width="13.109375" style="5"/>
    <col min="3836" max="3836" width="9.44140625" style="5" customWidth="1"/>
    <col min="3837" max="3837" width="17" style="5" customWidth="1"/>
    <col min="3838" max="3838" width="16.77734375" style="5" customWidth="1"/>
    <col min="3839" max="3839" width="14.6640625" style="5" customWidth="1"/>
    <col min="3840" max="3840" width="10.5546875" style="5" customWidth="1"/>
    <col min="3841" max="3843" width="0" style="5" hidden="1" customWidth="1"/>
    <col min="3844" max="4091" width="13.109375" style="5"/>
    <col min="4092" max="4092" width="9.44140625" style="5" customWidth="1"/>
    <col min="4093" max="4093" width="17" style="5" customWidth="1"/>
    <col min="4094" max="4094" width="16.77734375" style="5" customWidth="1"/>
    <col min="4095" max="4095" width="14.6640625" style="5" customWidth="1"/>
    <col min="4096" max="4096" width="10.5546875" style="5" customWidth="1"/>
    <col min="4097" max="4099" width="0" style="5" hidden="1" customWidth="1"/>
    <col min="4100" max="4347" width="13.109375" style="5"/>
    <col min="4348" max="4348" width="9.44140625" style="5" customWidth="1"/>
    <col min="4349" max="4349" width="17" style="5" customWidth="1"/>
    <col min="4350" max="4350" width="16.77734375" style="5" customWidth="1"/>
    <col min="4351" max="4351" width="14.6640625" style="5" customWidth="1"/>
    <col min="4352" max="4352" width="10.5546875" style="5" customWidth="1"/>
    <col min="4353" max="4355" width="0" style="5" hidden="1" customWidth="1"/>
    <col min="4356" max="4603" width="13.109375" style="5"/>
    <col min="4604" max="4604" width="9.44140625" style="5" customWidth="1"/>
    <col min="4605" max="4605" width="17" style="5" customWidth="1"/>
    <col min="4606" max="4606" width="16.77734375" style="5" customWidth="1"/>
    <col min="4607" max="4607" width="14.6640625" style="5" customWidth="1"/>
    <col min="4608" max="4608" width="10.5546875" style="5" customWidth="1"/>
    <col min="4609" max="4611" width="0" style="5" hidden="1" customWidth="1"/>
    <col min="4612" max="4859" width="13.109375" style="5"/>
    <col min="4860" max="4860" width="9.44140625" style="5" customWidth="1"/>
    <col min="4861" max="4861" width="17" style="5" customWidth="1"/>
    <col min="4862" max="4862" width="16.77734375" style="5" customWidth="1"/>
    <col min="4863" max="4863" width="14.6640625" style="5" customWidth="1"/>
    <col min="4864" max="4864" width="10.5546875" style="5" customWidth="1"/>
    <col min="4865" max="4867" width="0" style="5" hidden="1" customWidth="1"/>
    <col min="4868" max="5115" width="13.109375" style="5"/>
    <col min="5116" max="5116" width="9.44140625" style="5" customWidth="1"/>
    <col min="5117" max="5117" width="17" style="5" customWidth="1"/>
    <col min="5118" max="5118" width="16.77734375" style="5" customWidth="1"/>
    <col min="5119" max="5119" width="14.6640625" style="5" customWidth="1"/>
    <col min="5120" max="5120" width="10.5546875" style="5" customWidth="1"/>
    <col min="5121" max="5123" width="0" style="5" hidden="1" customWidth="1"/>
    <col min="5124" max="5371" width="13.109375" style="5"/>
    <col min="5372" max="5372" width="9.44140625" style="5" customWidth="1"/>
    <col min="5373" max="5373" width="17" style="5" customWidth="1"/>
    <col min="5374" max="5374" width="16.77734375" style="5" customWidth="1"/>
    <col min="5375" max="5375" width="14.6640625" style="5" customWidth="1"/>
    <col min="5376" max="5376" width="10.5546875" style="5" customWidth="1"/>
    <col min="5377" max="5379" width="0" style="5" hidden="1" customWidth="1"/>
    <col min="5380" max="5627" width="13.109375" style="5"/>
    <col min="5628" max="5628" width="9.44140625" style="5" customWidth="1"/>
    <col min="5629" max="5629" width="17" style="5" customWidth="1"/>
    <col min="5630" max="5630" width="16.77734375" style="5" customWidth="1"/>
    <col min="5631" max="5631" width="14.6640625" style="5" customWidth="1"/>
    <col min="5632" max="5632" width="10.5546875" style="5" customWidth="1"/>
    <col min="5633" max="5635" width="0" style="5" hidden="1" customWidth="1"/>
    <col min="5636" max="5883" width="13.109375" style="5"/>
    <col min="5884" max="5884" width="9.44140625" style="5" customWidth="1"/>
    <col min="5885" max="5885" width="17" style="5" customWidth="1"/>
    <col min="5886" max="5886" width="16.77734375" style="5" customWidth="1"/>
    <col min="5887" max="5887" width="14.6640625" style="5" customWidth="1"/>
    <col min="5888" max="5888" width="10.5546875" style="5" customWidth="1"/>
    <col min="5889" max="5891" width="0" style="5" hidden="1" customWidth="1"/>
    <col min="5892" max="6139" width="13.109375" style="5"/>
    <col min="6140" max="6140" width="9.44140625" style="5" customWidth="1"/>
    <col min="6141" max="6141" width="17" style="5" customWidth="1"/>
    <col min="6142" max="6142" width="16.77734375" style="5" customWidth="1"/>
    <col min="6143" max="6143" width="14.6640625" style="5" customWidth="1"/>
    <col min="6144" max="6144" width="10.5546875" style="5" customWidth="1"/>
    <col min="6145" max="6147" width="0" style="5" hidden="1" customWidth="1"/>
    <col min="6148" max="6395" width="13.109375" style="5"/>
    <col min="6396" max="6396" width="9.44140625" style="5" customWidth="1"/>
    <col min="6397" max="6397" width="17" style="5" customWidth="1"/>
    <col min="6398" max="6398" width="16.77734375" style="5" customWidth="1"/>
    <col min="6399" max="6399" width="14.6640625" style="5" customWidth="1"/>
    <col min="6400" max="6400" width="10.5546875" style="5" customWidth="1"/>
    <col min="6401" max="6403" width="0" style="5" hidden="1" customWidth="1"/>
    <col min="6404" max="6651" width="13.109375" style="5"/>
    <col min="6652" max="6652" width="9.44140625" style="5" customWidth="1"/>
    <col min="6653" max="6653" width="17" style="5" customWidth="1"/>
    <col min="6654" max="6654" width="16.77734375" style="5" customWidth="1"/>
    <col min="6655" max="6655" width="14.6640625" style="5" customWidth="1"/>
    <col min="6656" max="6656" width="10.5546875" style="5" customWidth="1"/>
    <col min="6657" max="6659" width="0" style="5" hidden="1" customWidth="1"/>
    <col min="6660" max="6907" width="13.109375" style="5"/>
    <col min="6908" max="6908" width="9.44140625" style="5" customWidth="1"/>
    <col min="6909" max="6909" width="17" style="5" customWidth="1"/>
    <col min="6910" max="6910" width="16.77734375" style="5" customWidth="1"/>
    <col min="6911" max="6911" width="14.6640625" style="5" customWidth="1"/>
    <col min="6912" max="6912" width="10.5546875" style="5" customWidth="1"/>
    <col min="6913" max="6915" width="0" style="5" hidden="1" customWidth="1"/>
    <col min="6916" max="7163" width="13.109375" style="5"/>
    <col min="7164" max="7164" width="9.44140625" style="5" customWidth="1"/>
    <col min="7165" max="7165" width="17" style="5" customWidth="1"/>
    <col min="7166" max="7166" width="16.77734375" style="5" customWidth="1"/>
    <col min="7167" max="7167" width="14.6640625" style="5" customWidth="1"/>
    <col min="7168" max="7168" width="10.5546875" style="5" customWidth="1"/>
    <col min="7169" max="7171" width="0" style="5" hidden="1" customWidth="1"/>
    <col min="7172" max="7419" width="13.109375" style="5"/>
    <col min="7420" max="7420" width="9.44140625" style="5" customWidth="1"/>
    <col min="7421" max="7421" width="17" style="5" customWidth="1"/>
    <col min="7422" max="7422" width="16.77734375" style="5" customWidth="1"/>
    <col min="7423" max="7423" width="14.6640625" style="5" customWidth="1"/>
    <col min="7424" max="7424" width="10.5546875" style="5" customWidth="1"/>
    <col min="7425" max="7427" width="0" style="5" hidden="1" customWidth="1"/>
    <col min="7428" max="7675" width="13.109375" style="5"/>
    <col min="7676" max="7676" width="9.44140625" style="5" customWidth="1"/>
    <col min="7677" max="7677" width="17" style="5" customWidth="1"/>
    <col min="7678" max="7678" width="16.77734375" style="5" customWidth="1"/>
    <col min="7679" max="7679" width="14.6640625" style="5" customWidth="1"/>
    <col min="7680" max="7680" width="10.5546875" style="5" customWidth="1"/>
    <col min="7681" max="7683" width="0" style="5" hidden="1" customWidth="1"/>
    <col min="7684" max="7931" width="13.109375" style="5"/>
    <col min="7932" max="7932" width="9.44140625" style="5" customWidth="1"/>
    <col min="7933" max="7933" width="17" style="5" customWidth="1"/>
    <col min="7934" max="7934" width="16.77734375" style="5" customWidth="1"/>
    <col min="7935" max="7935" width="14.6640625" style="5" customWidth="1"/>
    <col min="7936" max="7936" width="10.5546875" style="5" customWidth="1"/>
    <col min="7937" max="7939" width="0" style="5" hidden="1" customWidth="1"/>
    <col min="7940" max="8187" width="13.109375" style="5"/>
    <col min="8188" max="8188" width="9.44140625" style="5" customWidth="1"/>
    <col min="8189" max="8189" width="17" style="5" customWidth="1"/>
    <col min="8190" max="8190" width="16.77734375" style="5" customWidth="1"/>
    <col min="8191" max="8191" width="14.6640625" style="5" customWidth="1"/>
    <col min="8192" max="8192" width="10.5546875" style="5" customWidth="1"/>
    <col min="8193" max="8195" width="0" style="5" hidden="1" customWidth="1"/>
    <col min="8196" max="8443" width="13.109375" style="5"/>
    <col min="8444" max="8444" width="9.44140625" style="5" customWidth="1"/>
    <col min="8445" max="8445" width="17" style="5" customWidth="1"/>
    <col min="8446" max="8446" width="16.77734375" style="5" customWidth="1"/>
    <col min="8447" max="8447" width="14.6640625" style="5" customWidth="1"/>
    <col min="8448" max="8448" width="10.5546875" style="5" customWidth="1"/>
    <col min="8449" max="8451" width="0" style="5" hidden="1" customWidth="1"/>
    <col min="8452" max="8699" width="13.109375" style="5"/>
    <col min="8700" max="8700" width="9.44140625" style="5" customWidth="1"/>
    <col min="8701" max="8701" width="17" style="5" customWidth="1"/>
    <col min="8702" max="8702" width="16.77734375" style="5" customWidth="1"/>
    <col min="8703" max="8703" width="14.6640625" style="5" customWidth="1"/>
    <col min="8704" max="8704" width="10.5546875" style="5" customWidth="1"/>
    <col min="8705" max="8707" width="0" style="5" hidden="1" customWidth="1"/>
    <col min="8708" max="8955" width="13.109375" style="5"/>
    <col min="8956" max="8956" width="9.44140625" style="5" customWidth="1"/>
    <col min="8957" max="8957" width="17" style="5" customWidth="1"/>
    <col min="8958" max="8958" width="16.77734375" style="5" customWidth="1"/>
    <col min="8959" max="8959" width="14.6640625" style="5" customWidth="1"/>
    <col min="8960" max="8960" width="10.5546875" style="5" customWidth="1"/>
    <col min="8961" max="8963" width="0" style="5" hidden="1" customWidth="1"/>
    <col min="8964" max="9211" width="13.109375" style="5"/>
    <col min="9212" max="9212" width="9.44140625" style="5" customWidth="1"/>
    <col min="9213" max="9213" width="17" style="5" customWidth="1"/>
    <col min="9214" max="9214" width="16.77734375" style="5" customWidth="1"/>
    <col min="9215" max="9215" width="14.6640625" style="5" customWidth="1"/>
    <col min="9216" max="9216" width="10.5546875" style="5" customWidth="1"/>
    <col min="9217" max="9219" width="0" style="5" hidden="1" customWidth="1"/>
    <col min="9220" max="9467" width="13.109375" style="5"/>
    <col min="9468" max="9468" width="9.44140625" style="5" customWidth="1"/>
    <col min="9469" max="9469" width="17" style="5" customWidth="1"/>
    <col min="9470" max="9470" width="16.77734375" style="5" customWidth="1"/>
    <col min="9471" max="9471" width="14.6640625" style="5" customWidth="1"/>
    <col min="9472" max="9472" width="10.5546875" style="5" customWidth="1"/>
    <col min="9473" max="9475" width="0" style="5" hidden="1" customWidth="1"/>
    <col min="9476" max="9723" width="13.109375" style="5"/>
    <col min="9724" max="9724" width="9.44140625" style="5" customWidth="1"/>
    <col min="9725" max="9725" width="17" style="5" customWidth="1"/>
    <col min="9726" max="9726" width="16.77734375" style="5" customWidth="1"/>
    <col min="9727" max="9727" width="14.6640625" style="5" customWidth="1"/>
    <col min="9728" max="9728" width="10.5546875" style="5" customWidth="1"/>
    <col min="9729" max="9731" width="0" style="5" hidden="1" customWidth="1"/>
    <col min="9732" max="9979" width="13.109375" style="5"/>
    <col min="9980" max="9980" width="9.44140625" style="5" customWidth="1"/>
    <col min="9981" max="9981" width="17" style="5" customWidth="1"/>
    <col min="9982" max="9982" width="16.77734375" style="5" customWidth="1"/>
    <col min="9983" max="9983" width="14.6640625" style="5" customWidth="1"/>
    <col min="9984" max="9984" width="10.5546875" style="5" customWidth="1"/>
    <col min="9985" max="9987" width="0" style="5" hidden="1" customWidth="1"/>
    <col min="9988" max="10235" width="13.109375" style="5"/>
    <col min="10236" max="10236" width="9.44140625" style="5" customWidth="1"/>
    <col min="10237" max="10237" width="17" style="5" customWidth="1"/>
    <col min="10238" max="10238" width="16.77734375" style="5" customWidth="1"/>
    <col min="10239" max="10239" width="14.6640625" style="5" customWidth="1"/>
    <col min="10240" max="10240" width="10.5546875" style="5" customWidth="1"/>
    <col min="10241" max="10243" width="0" style="5" hidden="1" customWidth="1"/>
    <col min="10244" max="10491" width="13.109375" style="5"/>
    <col min="10492" max="10492" width="9.44140625" style="5" customWidth="1"/>
    <col min="10493" max="10493" width="17" style="5" customWidth="1"/>
    <col min="10494" max="10494" width="16.77734375" style="5" customWidth="1"/>
    <col min="10495" max="10495" width="14.6640625" style="5" customWidth="1"/>
    <col min="10496" max="10496" width="10.5546875" style="5" customWidth="1"/>
    <col min="10497" max="10499" width="0" style="5" hidden="1" customWidth="1"/>
    <col min="10500" max="10747" width="13.109375" style="5"/>
    <col min="10748" max="10748" width="9.44140625" style="5" customWidth="1"/>
    <col min="10749" max="10749" width="17" style="5" customWidth="1"/>
    <col min="10750" max="10750" width="16.77734375" style="5" customWidth="1"/>
    <col min="10751" max="10751" width="14.6640625" style="5" customWidth="1"/>
    <col min="10752" max="10752" width="10.5546875" style="5" customWidth="1"/>
    <col min="10753" max="10755" width="0" style="5" hidden="1" customWidth="1"/>
    <col min="10756" max="11003" width="13.109375" style="5"/>
    <col min="11004" max="11004" width="9.44140625" style="5" customWidth="1"/>
    <col min="11005" max="11005" width="17" style="5" customWidth="1"/>
    <col min="11006" max="11006" width="16.77734375" style="5" customWidth="1"/>
    <col min="11007" max="11007" width="14.6640625" style="5" customWidth="1"/>
    <col min="11008" max="11008" width="10.5546875" style="5" customWidth="1"/>
    <col min="11009" max="11011" width="0" style="5" hidden="1" customWidth="1"/>
    <col min="11012" max="11259" width="13.109375" style="5"/>
    <col min="11260" max="11260" width="9.44140625" style="5" customWidth="1"/>
    <col min="11261" max="11261" width="17" style="5" customWidth="1"/>
    <col min="11262" max="11262" width="16.77734375" style="5" customWidth="1"/>
    <col min="11263" max="11263" width="14.6640625" style="5" customWidth="1"/>
    <col min="11264" max="11264" width="10.5546875" style="5" customWidth="1"/>
    <col min="11265" max="11267" width="0" style="5" hidden="1" customWidth="1"/>
    <col min="11268" max="11515" width="13.109375" style="5"/>
    <col min="11516" max="11516" width="9.44140625" style="5" customWidth="1"/>
    <col min="11517" max="11517" width="17" style="5" customWidth="1"/>
    <col min="11518" max="11518" width="16.77734375" style="5" customWidth="1"/>
    <col min="11519" max="11519" width="14.6640625" style="5" customWidth="1"/>
    <col min="11520" max="11520" width="10.5546875" style="5" customWidth="1"/>
    <col min="11521" max="11523" width="0" style="5" hidden="1" customWidth="1"/>
    <col min="11524" max="11771" width="13.109375" style="5"/>
    <col min="11772" max="11772" width="9.44140625" style="5" customWidth="1"/>
    <col min="11773" max="11773" width="17" style="5" customWidth="1"/>
    <col min="11774" max="11774" width="16.77734375" style="5" customWidth="1"/>
    <col min="11775" max="11775" width="14.6640625" style="5" customWidth="1"/>
    <col min="11776" max="11776" width="10.5546875" style="5" customWidth="1"/>
    <col min="11777" max="11779" width="0" style="5" hidden="1" customWidth="1"/>
    <col min="11780" max="12027" width="13.109375" style="5"/>
    <col min="12028" max="12028" width="9.44140625" style="5" customWidth="1"/>
    <col min="12029" max="12029" width="17" style="5" customWidth="1"/>
    <col min="12030" max="12030" width="16.77734375" style="5" customWidth="1"/>
    <col min="12031" max="12031" width="14.6640625" style="5" customWidth="1"/>
    <col min="12032" max="12032" width="10.5546875" style="5" customWidth="1"/>
    <col min="12033" max="12035" width="0" style="5" hidden="1" customWidth="1"/>
    <col min="12036" max="12283" width="13.109375" style="5"/>
    <col min="12284" max="12284" width="9.44140625" style="5" customWidth="1"/>
    <col min="12285" max="12285" width="17" style="5" customWidth="1"/>
    <col min="12286" max="12286" width="16.77734375" style="5" customWidth="1"/>
    <col min="12287" max="12287" width="14.6640625" style="5" customWidth="1"/>
    <col min="12288" max="12288" width="10.5546875" style="5" customWidth="1"/>
    <col min="12289" max="12291" width="0" style="5" hidden="1" customWidth="1"/>
    <col min="12292" max="12539" width="13.109375" style="5"/>
    <col min="12540" max="12540" width="9.44140625" style="5" customWidth="1"/>
    <col min="12541" max="12541" width="17" style="5" customWidth="1"/>
    <col min="12542" max="12542" width="16.77734375" style="5" customWidth="1"/>
    <col min="12543" max="12543" width="14.6640625" style="5" customWidth="1"/>
    <col min="12544" max="12544" width="10.5546875" style="5" customWidth="1"/>
    <col min="12545" max="12547" width="0" style="5" hidden="1" customWidth="1"/>
    <col min="12548" max="12795" width="13.109375" style="5"/>
    <col min="12796" max="12796" width="9.44140625" style="5" customWidth="1"/>
    <col min="12797" max="12797" width="17" style="5" customWidth="1"/>
    <col min="12798" max="12798" width="16.77734375" style="5" customWidth="1"/>
    <col min="12799" max="12799" width="14.6640625" style="5" customWidth="1"/>
    <col min="12800" max="12800" width="10.5546875" style="5" customWidth="1"/>
    <col min="12801" max="12803" width="0" style="5" hidden="1" customWidth="1"/>
    <col min="12804" max="13051" width="13.109375" style="5"/>
    <col min="13052" max="13052" width="9.44140625" style="5" customWidth="1"/>
    <col min="13053" max="13053" width="17" style="5" customWidth="1"/>
    <col min="13054" max="13054" width="16.77734375" style="5" customWidth="1"/>
    <col min="13055" max="13055" width="14.6640625" style="5" customWidth="1"/>
    <col min="13056" max="13056" width="10.5546875" style="5" customWidth="1"/>
    <col min="13057" max="13059" width="0" style="5" hidden="1" customWidth="1"/>
    <col min="13060" max="13307" width="13.109375" style="5"/>
    <col min="13308" max="13308" width="9.44140625" style="5" customWidth="1"/>
    <col min="13309" max="13309" width="17" style="5" customWidth="1"/>
    <col min="13310" max="13310" width="16.77734375" style="5" customWidth="1"/>
    <col min="13311" max="13311" width="14.6640625" style="5" customWidth="1"/>
    <col min="13312" max="13312" width="10.5546875" style="5" customWidth="1"/>
    <col min="13313" max="13315" width="0" style="5" hidden="1" customWidth="1"/>
    <col min="13316" max="13563" width="13.109375" style="5"/>
    <col min="13564" max="13564" width="9.44140625" style="5" customWidth="1"/>
    <col min="13565" max="13565" width="17" style="5" customWidth="1"/>
    <col min="13566" max="13566" width="16.77734375" style="5" customWidth="1"/>
    <col min="13567" max="13567" width="14.6640625" style="5" customWidth="1"/>
    <col min="13568" max="13568" width="10.5546875" style="5" customWidth="1"/>
    <col min="13569" max="13571" width="0" style="5" hidden="1" customWidth="1"/>
    <col min="13572" max="13819" width="13.109375" style="5"/>
    <col min="13820" max="13820" width="9.44140625" style="5" customWidth="1"/>
    <col min="13821" max="13821" width="17" style="5" customWidth="1"/>
    <col min="13822" max="13822" width="16.77734375" style="5" customWidth="1"/>
    <col min="13823" max="13823" width="14.6640625" style="5" customWidth="1"/>
    <col min="13824" max="13824" width="10.5546875" style="5" customWidth="1"/>
    <col min="13825" max="13827" width="0" style="5" hidden="1" customWidth="1"/>
    <col min="13828" max="14075" width="13.109375" style="5"/>
    <col min="14076" max="14076" width="9.44140625" style="5" customWidth="1"/>
    <col min="14077" max="14077" width="17" style="5" customWidth="1"/>
    <col min="14078" max="14078" width="16.77734375" style="5" customWidth="1"/>
    <col min="14079" max="14079" width="14.6640625" style="5" customWidth="1"/>
    <col min="14080" max="14080" width="10.5546875" style="5" customWidth="1"/>
    <col min="14081" max="14083" width="0" style="5" hidden="1" customWidth="1"/>
    <col min="14084" max="14331" width="13.109375" style="5"/>
    <col min="14332" max="14332" width="9.44140625" style="5" customWidth="1"/>
    <col min="14333" max="14333" width="17" style="5" customWidth="1"/>
    <col min="14334" max="14334" width="16.77734375" style="5" customWidth="1"/>
    <col min="14335" max="14335" width="14.6640625" style="5" customWidth="1"/>
    <col min="14336" max="14336" width="10.5546875" style="5" customWidth="1"/>
    <col min="14337" max="14339" width="0" style="5" hidden="1" customWidth="1"/>
    <col min="14340" max="14587" width="13.109375" style="5"/>
    <col min="14588" max="14588" width="9.44140625" style="5" customWidth="1"/>
    <col min="14589" max="14589" width="17" style="5" customWidth="1"/>
    <col min="14590" max="14590" width="16.77734375" style="5" customWidth="1"/>
    <col min="14591" max="14591" width="14.6640625" style="5" customWidth="1"/>
    <col min="14592" max="14592" width="10.5546875" style="5" customWidth="1"/>
    <col min="14593" max="14595" width="0" style="5" hidden="1" customWidth="1"/>
    <col min="14596" max="14843" width="13.109375" style="5"/>
    <col min="14844" max="14844" width="9.44140625" style="5" customWidth="1"/>
    <col min="14845" max="14845" width="17" style="5" customWidth="1"/>
    <col min="14846" max="14846" width="16.77734375" style="5" customWidth="1"/>
    <col min="14847" max="14847" width="14.6640625" style="5" customWidth="1"/>
    <col min="14848" max="14848" width="10.5546875" style="5" customWidth="1"/>
    <col min="14849" max="14851" width="0" style="5" hidden="1" customWidth="1"/>
    <col min="14852" max="15099" width="13.109375" style="5"/>
    <col min="15100" max="15100" width="9.44140625" style="5" customWidth="1"/>
    <col min="15101" max="15101" width="17" style="5" customWidth="1"/>
    <col min="15102" max="15102" width="16.77734375" style="5" customWidth="1"/>
    <col min="15103" max="15103" width="14.6640625" style="5" customWidth="1"/>
    <col min="15104" max="15104" width="10.5546875" style="5" customWidth="1"/>
    <col min="15105" max="15107" width="0" style="5" hidden="1" customWidth="1"/>
    <col min="15108" max="15355" width="13.109375" style="5"/>
    <col min="15356" max="15356" width="9.44140625" style="5" customWidth="1"/>
    <col min="15357" max="15357" width="17" style="5" customWidth="1"/>
    <col min="15358" max="15358" width="16.77734375" style="5" customWidth="1"/>
    <col min="15359" max="15359" width="14.6640625" style="5" customWidth="1"/>
    <col min="15360" max="15360" width="10.5546875" style="5" customWidth="1"/>
    <col min="15361" max="15363" width="0" style="5" hidden="1" customWidth="1"/>
    <col min="15364" max="15611" width="13.109375" style="5"/>
    <col min="15612" max="15612" width="9.44140625" style="5" customWidth="1"/>
    <col min="15613" max="15613" width="17" style="5" customWidth="1"/>
    <col min="15614" max="15614" width="16.77734375" style="5" customWidth="1"/>
    <col min="15615" max="15615" width="14.6640625" style="5" customWidth="1"/>
    <col min="15616" max="15616" width="10.5546875" style="5" customWidth="1"/>
    <col min="15617" max="15619" width="0" style="5" hidden="1" customWidth="1"/>
    <col min="15620" max="15867" width="13.109375" style="5"/>
    <col min="15868" max="15868" width="9.44140625" style="5" customWidth="1"/>
    <col min="15869" max="15869" width="17" style="5" customWidth="1"/>
    <col min="15870" max="15870" width="16.77734375" style="5" customWidth="1"/>
    <col min="15871" max="15871" width="14.6640625" style="5" customWidth="1"/>
    <col min="15872" max="15872" width="10.5546875" style="5" customWidth="1"/>
    <col min="15873" max="15875" width="0" style="5" hidden="1" customWidth="1"/>
    <col min="15876" max="16123" width="13.109375" style="5"/>
    <col min="16124" max="16124" width="9.44140625" style="5" customWidth="1"/>
    <col min="16125" max="16125" width="17" style="5" customWidth="1"/>
    <col min="16126" max="16126" width="16.77734375" style="5" customWidth="1"/>
    <col min="16127" max="16127" width="14.6640625" style="5" customWidth="1"/>
    <col min="16128" max="16128" width="10.5546875" style="5" customWidth="1"/>
    <col min="16129" max="16131" width="0" style="5" hidden="1" customWidth="1"/>
    <col min="16132" max="16384" width="13.109375" style="5"/>
  </cols>
  <sheetData>
    <row r="1" spans="2:15" ht="14.4" x14ac:dyDescent="0.3">
      <c r="B1"/>
      <c r="C1"/>
      <c r="D1"/>
      <c r="E1"/>
    </row>
    <row r="2" spans="2:15" ht="14.4" x14ac:dyDescent="0.3">
      <c r="B2"/>
      <c r="C2"/>
      <c r="D2"/>
      <c r="E2"/>
    </row>
    <row r="3" spans="2:15" ht="14.4" x14ac:dyDescent="0.3">
      <c r="B3"/>
      <c r="C3"/>
      <c r="D3"/>
      <c r="E3"/>
    </row>
    <row r="4" spans="2:15" ht="14.4" x14ac:dyDescent="0.3">
      <c r="B4"/>
    </row>
    <row r="5" spans="2:15" ht="17.399999999999999" x14ac:dyDescent="0.3">
      <c r="B5"/>
      <c r="C5" s="6" t="s">
        <v>301</v>
      </c>
      <c r="D5" s="7"/>
      <c r="E5"/>
    </row>
    <row r="6" spans="2:15" ht="14.4" x14ac:dyDescent="0.3">
      <c r="B6"/>
      <c r="C6" s="8"/>
      <c r="D6" s="8"/>
      <c r="E6"/>
    </row>
    <row r="7" spans="2:15" ht="14.4" x14ac:dyDescent="0.3">
      <c r="B7"/>
      <c r="C7" s="9" t="s">
        <v>0</v>
      </c>
      <c r="D7" s="40">
        <v>36</v>
      </c>
      <c r="E7"/>
      <c r="H7" s="231"/>
      <c r="I7" s="231"/>
      <c r="J7" s="231"/>
      <c r="K7" s="231"/>
      <c r="L7" s="231"/>
      <c r="M7" s="231"/>
      <c r="N7" s="231"/>
      <c r="O7" s="231"/>
    </row>
    <row r="8" spans="2:15" ht="14.4" x14ac:dyDescent="0.3">
      <c r="B8"/>
      <c r="C8" s="9" t="s">
        <v>1</v>
      </c>
      <c r="D8" s="41">
        <v>0.01</v>
      </c>
      <c r="E8"/>
      <c r="H8" s="231"/>
      <c r="I8" s="231"/>
      <c r="J8" s="231"/>
      <c r="K8" s="231"/>
      <c r="L8" s="231"/>
      <c r="M8" s="231"/>
      <c r="N8" s="231"/>
      <c r="O8" s="231"/>
    </row>
    <row r="9" spans="2:15" ht="14.4" x14ac:dyDescent="0.3">
      <c r="B9"/>
      <c r="C9" s="12" t="s">
        <v>2</v>
      </c>
      <c r="D9" s="42">
        <v>10000</v>
      </c>
      <c r="E9"/>
      <c r="H9" s="231"/>
      <c r="I9" s="231"/>
      <c r="J9" s="231"/>
      <c r="K9" s="231"/>
      <c r="L9" s="231"/>
      <c r="M9" s="231"/>
      <c r="N9" s="231"/>
      <c r="O9" s="231"/>
    </row>
    <row r="10" spans="2:15" ht="9.9" hidden="1" customHeight="1" x14ac:dyDescent="0.3">
      <c r="B10"/>
      <c r="C10" s="10"/>
      <c r="D10" s="43"/>
      <c r="E10"/>
    </row>
    <row r="11" spans="2:15" ht="9.9" hidden="1" customHeight="1" x14ac:dyDescent="0.3">
      <c r="C11" s="13"/>
      <c r="D11" s="44">
        <v>0</v>
      </c>
      <c r="E11"/>
    </row>
    <row r="12" spans="2:15" ht="9.9" hidden="1" customHeight="1" x14ac:dyDescent="0.25">
      <c r="C12" s="11"/>
      <c r="D12" s="45">
        <f>D9*D11</f>
        <v>0</v>
      </c>
    </row>
    <row r="13" spans="2:15" ht="17.25" customHeight="1" x14ac:dyDescent="0.3">
      <c r="C13" s="9" t="s">
        <v>4</v>
      </c>
      <c r="D13" s="42">
        <f>D9-D12</f>
        <v>10000</v>
      </c>
      <c r="E13" s="5" t="s">
        <v>5</v>
      </c>
    </row>
    <row r="14" spans="2:15" ht="13.8" x14ac:dyDescent="0.3">
      <c r="C14" s="9" t="s">
        <v>3</v>
      </c>
      <c r="D14" s="46">
        <f>B19+C19</f>
        <v>282.08099346227095</v>
      </c>
    </row>
    <row r="15" spans="2:15" ht="13.8" x14ac:dyDescent="0.3">
      <c r="C15" s="10" t="s">
        <v>6</v>
      </c>
      <c r="D15" s="47"/>
    </row>
    <row r="16" spans="2:15" s="14" customFormat="1" x14ac:dyDescent="0.25">
      <c r="C16" s="15"/>
      <c r="D16" s="48"/>
      <c r="E16" s="5"/>
      <c r="I16" s="5"/>
      <c r="J16" s="5"/>
    </row>
    <row r="17" spans="1:15" ht="15" thickBot="1" x14ac:dyDescent="0.35">
      <c r="A17" s="16"/>
      <c r="B17" s="16"/>
      <c r="C17" s="8"/>
      <c r="D17" s="16"/>
      <c r="E17"/>
      <c r="F17" s="232" t="s">
        <v>303</v>
      </c>
      <c r="G17" s="233"/>
      <c r="H17" s="233"/>
      <c r="I17" s="233"/>
      <c r="J17" s="233"/>
      <c r="K17" s="233"/>
      <c r="L17" s="233"/>
      <c r="M17" s="233"/>
      <c r="N17" s="233"/>
      <c r="O17" s="233"/>
    </row>
    <row r="18" spans="1:15" ht="14.4" x14ac:dyDescent="0.3">
      <c r="A18" s="37" t="s">
        <v>7</v>
      </c>
      <c r="B18" s="38" t="s">
        <v>8</v>
      </c>
      <c r="C18" s="38" t="s">
        <v>9</v>
      </c>
      <c r="D18" s="39" t="s">
        <v>3</v>
      </c>
      <c r="E18" s="1"/>
      <c r="F18" s="232" t="s">
        <v>299</v>
      </c>
      <c r="G18" s="233"/>
      <c r="H18" s="240"/>
      <c r="I18" s="241"/>
      <c r="J18" s="233"/>
      <c r="K18" s="233"/>
      <c r="L18" s="233"/>
      <c r="M18" s="233"/>
      <c r="N18" s="233"/>
      <c r="O18" s="233"/>
    </row>
    <row r="19" spans="1:15" ht="14.4" x14ac:dyDescent="0.3">
      <c r="A19" s="32">
        <v>1</v>
      </c>
      <c r="B19" s="31">
        <f>IF(A19="-","",-PPMT(($D$8/12),A19,$D$7,$D$9))</f>
        <v>273.74766012893764</v>
      </c>
      <c r="C19" s="31">
        <f>IF(A19="-","",-IPMT(($D$8/12),A19,$D$7,$D$9))</f>
        <v>8.3333333333333339</v>
      </c>
      <c r="D19" s="33">
        <f>IF(C19="","",(C19+B19))</f>
        <v>282.08099346227095</v>
      </c>
      <c r="E19" s="1"/>
      <c r="F19" s="232" t="s">
        <v>300</v>
      </c>
      <c r="G19" s="233"/>
      <c r="H19" s="242"/>
      <c r="I19" s="241"/>
      <c r="J19" s="234"/>
      <c r="K19" s="233"/>
      <c r="L19" s="233"/>
      <c r="M19" s="233"/>
      <c r="N19" s="233"/>
      <c r="O19" s="233"/>
    </row>
    <row r="20" spans="1:15" ht="14.4" x14ac:dyDescent="0.3">
      <c r="A20" s="32">
        <f>IF(A19&lt;$D$7,A19+1,IF(A19=$D$7,"-","-"))</f>
        <v>2</v>
      </c>
      <c r="B20" s="31">
        <f t="shared" ref="B20:B42" si="0">IF(A20="-","",-PPMT(($D$8/12),A20,$D$7,$D$9))</f>
        <v>273.9757831790451</v>
      </c>
      <c r="C20" s="31">
        <f t="shared" ref="C20:C42" si="1">IF(A20="-","",-IPMT(($D$8/12),A20,$D$7,$D$9))</f>
        <v>8.105210283225885</v>
      </c>
      <c r="D20" s="33">
        <f t="shared" ref="D20:D42" si="2">IF(C20="","",(C20+B20))</f>
        <v>282.08099346227095</v>
      </c>
      <c r="E20" s="1"/>
      <c r="F20" s="234"/>
      <c r="G20" s="234"/>
      <c r="H20" s="234"/>
      <c r="I20" s="234"/>
      <c r="J20" s="234"/>
      <c r="K20" s="233"/>
      <c r="L20" s="233"/>
      <c r="M20" s="233"/>
      <c r="N20" s="233"/>
      <c r="O20" s="233"/>
    </row>
    <row r="21" spans="1:15" ht="14.4" x14ac:dyDescent="0.3">
      <c r="A21" s="32">
        <f t="shared" ref="A21:A70" si="3">IF(A20&lt;$D$7,A20+1,IF(A20=$D$7,"-","-"))</f>
        <v>3</v>
      </c>
      <c r="B21" s="31">
        <f t="shared" si="0"/>
        <v>274.2040963316943</v>
      </c>
      <c r="C21" s="31">
        <f t="shared" si="1"/>
        <v>7.8768971305766815</v>
      </c>
      <c r="D21" s="33">
        <f t="shared" si="2"/>
        <v>282.08099346227101</v>
      </c>
      <c r="E21" s="1"/>
      <c r="F21" s="234"/>
      <c r="G21" s="234"/>
      <c r="H21" s="234"/>
      <c r="I21" s="234"/>
      <c r="J21" s="234"/>
      <c r="K21" s="233"/>
      <c r="L21" s="233"/>
      <c r="M21" s="233"/>
      <c r="N21" s="233"/>
      <c r="O21" s="233"/>
    </row>
    <row r="22" spans="1:15" ht="14.4" x14ac:dyDescent="0.3">
      <c r="A22" s="32">
        <f t="shared" si="3"/>
        <v>4</v>
      </c>
      <c r="B22" s="31">
        <f t="shared" si="0"/>
        <v>274.432599745304</v>
      </c>
      <c r="C22" s="31">
        <f t="shared" si="1"/>
        <v>7.6483937169669378</v>
      </c>
      <c r="D22" s="33">
        <f t="shared" si="2"/>
        <v>282.08099346227095</v>
      </c>
      <c r="E22" s="16"/>
      <c r="F22" s="235" t="s">
        <v>12</v>
      </c>
      <c r="G22" s="236"/>
      <c r="H22" s="236"/>
      <c r="I22" s="234"/>
      <c r="J22" s="234"/>
      <c r="K22" s="233"/>
      <c r="L22" s="233"/>
      <c r="M22" s="233"/>
      <c r="N22" s="233"/>
      <c r="O22" s="233"/>
    </row>
    <row r="23" spans="1:15" ht="14.4" x14ac:dyDescent="0.3">
      <c r="A23" s="32">
        <f t="shared" si="3"/>
        <v>5</v>
      </c>
      <c r="B23" s="31">
        <f t="shared" si="0"/>
        <v>274.6612935784251</v>
      </c>
      <c r="C23" s="31">
        <f t="shared" si="1"/>
        <v>7.4196998838458503</v>
      </c>
      <c r="D23" s="33">
        <f t="shared" si="2"/>
        <v>282.08099346227095</v>
      </c>
      <c r="E23" s="16"/>
      <c r="F23" s="235" t="s">
        <v>16</v>
      </c>
      <c r="G23" s="236"/>
      <c r="H23" s="236"/>
      <c r="I23" s="234"/>
      <c r="J23" s="234"/>
      <c r="K23" s="233"/>
      <c r="L23" s="233"/>
      <c r="M23" s="233"/>
      <c r="N23" s="233"/>
      <c r="O23" s="233"/>
    </row>
    <row r="24" spans="1:15" ht="14.4" x14ac:dyDescent="0.3">
      <c r="A24" s="32">
        <f t="shared" si="3"/>
        <v>6</v>
      </c>
      <c r="B24" s="31">
        <f t="shared" si="0"/>
        <v>274.89017798974044</v>
      </c>
      <c r="C24" s="31">
        <f t="shared" si="1"/>
        <v>7.1908154725304945</v>
      </c>
      <c r="D24" s="33">
        <f t="shared" si="2"/>
        <v>282.08099346227095</v>
      </c>
      <c r="E24" s="16"/>
      <c r="F24" s="235" t="s">
        <v>13</v>
      </c>
      <c r="G24" s="236"/>
      <c r="H24" s="236"/>
      <c r="I24" s="234"/>
      <c r="J24" s="234"/>
      <c r="K24" s="233"/>
      <c r="L24" s="233"/>
      <c r="M24" s="233"/>
      <c r="N24" s="233"/>
      <c r="O24" s="233"/>
    </row>
    <row r="25" spans="1:15" ht="14.4" x14ac:dyDescent="0.3">
      <c r="A25" s="32">
        <f t="shared" si="3"/>
        <v>7</v>
      </c>
      <c r="B25" s="31">
        <f t="shared" si="0"/>
        <v>275.11925313806529</v>
      </c>
      <c r="C25" s="31">
        <f t="shared" si="1"/>
        <v>6.9617403242057119</v>
      </c>
      <c r="D25" s="33">
        <f t="shared" si="2"/>
        <v>282.08099346227101</v>
      </c>
      <c r="E25" s="16"/>
      <c r="F25" s="237" t="s">
        <v>14</v>
      </c>
      <c r="G25" s="236"/>
      <c r="H25" s="236"/>
      <c r="I25" s="234"/>
      <c r="J25" s="234"/>
      <c r="K25" s="233"/>
      <c r="L25" s="233"/>
      <c r="M25" s="233"/>
      <c r="N25" s="233"/>
      <c r="O25" s="233"/>
    </row>
    <row r="26" spans="1:15" ht="14.4" x14ac:dyDescent="0.3">
      <c r="A26" s="32">
        <f t="shared" si="3"/>
        <v>8</v>
      </c>
      <c r="B26" s="31">
        <f t="shared" si="0"/>
        <v>275.34851918234699</v>
      </c>
      <c r="C26" s="31">
        <f t="shared" si="1"/>
        <v>6.7324742799239896</v>
      </c>
      <c r="D26" s="33">
        <f t="shared" si="2"/>
        <v>282.08099346227095</v>
      </c>
      <c r="E26" s="16"/>
      <c r="F26" s="235" t="s">
        <v>15</v>
      </c>
      <c r="G26" s="236"/>
      <c r="H26" s="236"/>
      <c r="I26" s="234"/>
      <c r="J26" s="234"/>
      <c r="K26" s="233"/>
      <c r="L26" s="233"/>
      <c r="M26" s="233"/>
      <c r="N26" s="233"/>
      <c r="O26" s="233"/>
    </row>
    <row r="27" spans="1:15" ht="14.4" x14ac:dyDescent="0.3">
      <c r="A27" s="32">
        <f t="shared" si="3"/>
        <v>9</v>
      </c>
      <c r="B27" s="31">
        <f t="shared" si="0"/>
        <v>275.5779762816656</v>
      </c>
      <c r="C27" s="31">
        <f t="shared" si="1"/>
        <v>6.503017180605366</v>
      </c>
      <c r="D27" s="33">
        <f t="shared" si="2"/>
        <v>282.08099346227095</v>
      </c>
      <c r="E27" s="16"/>
      <c r="F27" s="238" t="s">
        <v>11</v>
      </c>
      <c r="G27" s="239"/>
      <c r="H27" s="239"/>
      <c r="I27" s="243"/>
      <c r="J27" s="243"/>
      <c r="K27" s="233"/>
      <c r="L27" s="233"/>
      <c r="M27" s="233"/>
      <c r="N27" s="233"/>
      <c r="O27" s="233"/>
    </row>
    <row r="28" spans="1:15" x14ac:dyDescent="0.25">
      <c r="A28" s="32">
        <f t="shared" si="3"/>
        <v>10</v>
      </c>
      <c r="B28" s="31">
        <f t="shared" si="0"/>
        <v>275.80762459523368</v>
      </c>
      <c r="C28" s="31">
        <f t="shared" si="1"/>
        <v>6.2733688670373136</v>
      </c>
      <c r="D28" s="33">
        <f t="shared" si="2"/>
        <v>282.08099346227101</v>
      </c>
      <c r="E28" s="16"/>
      <c r="F28" s="234"/>
      <c r="G28" s="234"/>
      <c r="H28" s="234"/>
      <c r="I28" s="234"/>
      <c r="J28" s="234"/>
      <c r="K28" s="233"/>
      <c r="L28" s="233"/>
      <c r="M28" s="233"/>
      <c r="N28" s="233"/>
      <c r="O28" s="233"/>
    </row>
    <row r="29" spans="1:15" s="14" customFormat="1" x14ac:dyDescent="0.25">
      <c r="A29" s="32">
        <f t="shared" si="3"/>
        <v>11</v>
      </c>
      <c r="B29" s="31">
        <f t="shared" si="0"/>
        <v>276.03746428239634</v>
      </c>
      <c r="C29" s="31">
        <f t="shared" si="1"/>
        <v>6.0435291798746187</v>
      </c>
      <c r="D29" s="33">
        <f t="shared" si="2"/>
        <v>282.08099346227095</v>
      </c>
      <c r="E29" s="21"/>
      <c r="F29" s="20"/>
      <c r="G29" s="20"/>
      <c r="H29" s="20"/>
      <c r="I29" s="20"/>
      <c r="J29" s="20"/>
    </row>
    <row r="30" spans="1:15" x14ac:dyDescent="0.25">
      <c r="A30" s="32">
        <f t="shared" si="3"/>
        <v>12</v>
      </c>
      <c r="B30" s="31">
        <f t="shared" si="0"/>
        <v>276.26749550263168</v>
      </c>
      <c r="C30" s="31">
        <f t="shared" si="1"/>
        <v>5.8134979596392888</v>
      </c>
      <c r="D30" s="33">
        <f t="shared" si="2"/>
        <v>282.08099346227095</v>
      </c>
      <c r="E30" s="16"/>
      <c r="F30" s="20"/>
      <c r="G30" s="20"/>
      <c r="H30" s="20"/>
      <c r="I30" s="20"/>
      <c r="J30" s="20"/>
    </row>
    <row r="31" spans="1:15" x14ac:dyDescent="0.25">
      <c r="A31" s="32">
        <f t="shared" si="3"/>
        <v>13</v>
      </c>
      <c r="B31" s="31">
        <f t="shared" si="0"/>
        <v>276.49771841555054</v>
      </c>
      <c r="C31" s="31">
        <f t="shared" si="1"/>
        <v>5.5832750467204288</v>
      </c>
      <c r="D31" s="33">
        <f t="shared" si="2"/>
        <v>282.08099346227095</v>
      </c>
      <c r="E31" s="16"/>
      <c r="F31" s="20"/>
      <c r="G31" s="20"/>
      <c r="H31" s="20"/>
      <c r="I31" s="20"/>
      <c r="J31" s="20"/>
    </row>
    <row r="32" spans="1:15" x14ac:dyDescent="0.25">
      <c r="A32" s="32">
        <f t="shared" si="3"/>
        <v>14</v>
      </c>
      <c r="B32" s="31">
        <f t="shared" si="0"/>
        <v>276.72813318089686</v>
      </c>
      <c r="C32" s="31">
        <f t="shared" si="1"/>
        <v>5.3528602813741362</v>
      </c>
      <c r="D32" s="33">
        <f t="shared" si="2"/>
        <v>282.08099346227101</v>
      </c>
      <c r="E32" s="16"/>
      <c r="F32" s="20"/>
      <c r="G32" s="20"/>
      <c r="H32" s="20"/>
      <c r="I32" s="20"/>
      <c r="J32" s="20"/>
    </row>
    <row r="33" spans="1:10" x14ac:dyDescent="0.25">
      <c r="A33" s="32">
        <f t="shared" si="3"/>
        <v>15</v>
      </c>
      <c r="B33" s="31">
        <f t="shared" si="0"/>
        <v>276.9587399585476</v>
      </c>
      <c r="C33" s="31">
        <f t="shared" si="1"/>
        <v>5.1222535037233881</v>
      </c>
      <c r="D33" s="33">
        <f t="shared" si="2"/>
        <v>282.08099346227101</v>
      </c>
      <c r="E33" s="16"/>
      <c r="F33" s="20"/>
      <c r="G33" s="20"/>
      <c r="H33" s="20"/>
      <c r="I33" s="20"/>
      <c r="J33" s="20"/>
    </row>
    <row r="34" spans="1:10" x14ac:dyDescent="0.25">
      <c r="A34" s="32">
        <f t="shared" si="3"/>
        <v>16</v>
      </c>
      <c r="B34" s="31">
        <f t="shared" si="0"/>
        <v>277.18953890851304</v>
      </c>
      <c r="C34" s="31">
        <f t="shared" si="1"/>
        <v>4.8914545537579324</v>
      </c>
      <c r="D34" s="33">
        <f t="shared" si="2"/>
        <v>282.08099346227095</v>
      </c>
      <c r="E34" s="16"/>
      <c r="F34" s="20"/>
      <c r="G34" s="20"/>
      <c r="H34" s="20"/>
      <c r="I34" s="20"/>
      <c r="J34" s="20"/>
    </row>
    <row r="35" spans="1:10" x14ac:dyDescent="0.25">
      <c r="A35" s="32">
        <f t="shared" si="3"/>
        <v>17</v>
      </c>
      <c r="B35" s="31">
        <f t="shared" si="0"/>
        <v>277.4205301909368</v>
      </c>
      <c r="C35" s="31">
        <f t="shared" si="1"/>
        <v>4.660463271334172</v>
      </c>
      <c r="D35" s="33">
        <f t="shared" si="2"/>
        <v>282.08099346227095</v>
      </c>
      <c r="E35" s="16"/>
      <c r="F35" s="20"/>
      <c r="G35" s="20"/>
      <c r="H35" s="20"/>
      <c r="I35" s="20"/>
      <c r="J35" s="20"/>
    </row>
    <row r="36" spans="1:10" ht="12.9" customHeight="1" x14ac:dyDescent="0.25">
      <c r="A36" s="32">
        <f t="shared" si="3"/>
        <v>18</v>
      </c>
      <c r="B36" s="31">
        <f t="shared" si="0"/>
        <v>277.65171396609594</v>
      </c>
      <c r="C36" s="31">
        <f t="shared" si="1"/>
        <v>4.4292794961750577</v>
      </c>
      <c r="D36" s="33">
        <f t="shared" si="2"/>
        <v>282.08099346227101</v>
      </c>
      <c r="E36" s="16"/>
      <c r="F36" s="7"/>
      <c r="G36" s="7"/>
      <c r="H36" s="7"/>
      <c r="I36" s="7"/>
      <c r="J36" s="7"/>
    </row>
    <row r="37" spans="1:10" x14ac:dyDescent="0.25">
      <c r="A37" s="32">
        <f t="shared" si="3"/>
        <v>19</v>
      </c>
      <c r="B37" s="31">
        <f t="shared" si="0"/>
        <v>277.88309039440099</v>
      </c>
      <c r="C37" s="31">
        <f t="shared" si="1"/>
        <v>4.1979030678699782</v>
      </c>
      <c r="D37" s="33">
        <f t="shared" si="2"/>
        <v>282.08099346227095</v>
      </c>
      <c r="E37" s="16"/>
      <c r="F37" s="20"/>
      <c r="G37" s="20"/>
      <c r="H37" s="20"/>
      <c r="I37" s="20"/>
      <c r="J37" s="20"/>
    </row>
    <row r="38" spans="1:10" x14ac:dyDescent="0.25">
      <c r="A38" s="32">
        <f t="shared" si="3"/>
        <v>20</v>
      </c>
      <c r="B38" s="31">
        <f t="shared" si="0"/>
        <v>278.11465963639631</v>
      </c>
      <c r="C38" s="31">
        <f t="shared" si="1"/>
        <v>3.9663338258746439</v>
      </c>
      <c r="D38" s="33">
        <f t="shared" si="2"/>
        <v>282.08099346227095</v>
      </c>
      <c r="E38" s="16"/>
      <c r="F38" s="20"/>
      <c r="G38" s="20"/>
      <c r="H38" s="20"/>
      <c r="I38" s="20"/>
      <c r="J38" s="20"/>
    </row>
    <row r="39" spans="1:10" x14ac:dyDescent="0.25">
      <c r="A39" s="32">
        <f t="shared" si="3"/>
        <v>21</v>
      </c>
      <c r="B39" s="31">
        <f t="shared" si="0"/>
        <v>278.34642185275999</v>
      </c>
      <c r="C39" s="31">
        <f t="shared" si="1"/>
        <v>3.7345716095109807</v>
      </c>
      <c r="D39" s="33">
        <f t="shared" si="2"/>
        <v>282.08099346227095</v>
      </c>
      <c r="E39" s="16"/>
      <c r="F39" s="20"/>
      <c r="G39" s="20"/>
      <c r="H39" s="20"/>
      <c r="I39" s="20"/>
      <c r="J39" s="20"/>
    </row>
    <row r="40" spans="1:10" x14ac:dyDescent="0.25">
      <c r="A40" s="32">
        <f t="shared" si="3"/>
        <v>22</v>
      </c>
      <c r="B40" s="31">
        <f t="shared" si="0"/>
        <v>278.57837720430393</v>
      </c>
      <c r="C40" s="31">
        <f t="shared" si="1"/>
        <v>3.5026162579670133</v>
      </c>
      <c r="D40" s="33">
        <f t="shared" si="2"/>
        <v>282.08099346227095</v>
      </c>
      <c r="E40" s="16"/>
      <c r="F40" s="20"/>
      <c r="G40" s="20"/>
      <c r="H40" s="20"/>
      <c r="I40" s="20"/>
      <c r="J40" s="20"/>
    </row>
    <row r="41" spans="1:10" x14ac:dyDescent="0.25">
      <c r="A41" s="32">
        <f t="shared" si="3"/>
        <v>23</v>
      </c>
      <c r="B41" s="31">
        <f t="shared" si="0"/>
        <v>278.81052585197421</v>
      </c>
      <c r="C41" s="31">
        <f t="shared" si="1"/>
        <v>3.2704676102967603</v>
      </c>
      <c r="D41" s="33">
        <f t="shared" si="2"/>
        <v>282.08099346227095</v>
      </c>
      <c r="E41" s="16"/>
      <c r="F41" s="20"/>
      <c r="G41" s="20"/>
      <c r="H41" s="20"/>
      <c r="I41" s="20"/>
      <c r="J41" s="20"/>
    </row>
    <row r="42" spans="1:10" x14ac:dyDescent="0.25">
      <c r="A42" s="32">
        <f t="shared" si="3"/>
        <v>24</v>
      </c>
      <c r="B42" s="31">
        <f t="shared" si="0"/>
        <v>279.04286795685084</v>
      </c>
      <c r="C42" s="31">
        <f t="shared" si="1"/>
        <v>3.0381255054201146</v>
      </c>
      <c r="D42" s="33">
        <f t="shared" si="2"/>
        <v>282.08099346227095</v>
      </c>
      <c r="E42" s="16"/>
      <c r="F42" s="20"/>
      <c r="G42" s="20"/>
      <c r="H42" s="20"/>
      <c r="I42" s="20"/>
      <c r="J42" s="20"/>
    </row>
    <row r="43" spans="1:10" x14ac:dyDescent="0.25">
      <c r="A43" s="32">
        <f t="shared" si="3"/>
        <v>25</v>
      </c>
      <c r="B43" s="31">
        <f>IF(A43="-","",-PPMT(($D$8/12),A43,$D$7,$D$9))</f>
        <v>279.2754036801482</v>
      </c>
      <c r="C43" s="31">
        <f>IF(A43="-","",-IPMT(($D$8/12),A43,$D$7,$D$9))</f>
        <v>2.8055897821227389</v>
      </c>
      <c r="D43" s="33">
        <f>IF(C43="","",(C43+B43))</f>
        <v>282.08099346227095</v>
      </c>
      <c r="E43" s="16"/>
      <c r="F43" s="20"/>
      <c r="G43" s="20"/>
      <c r="H43" s="20"/>
      <c r="I43" s="20"/>
      <c r="J43" s="20"/>
    </row>
    <row r="44" spans="1:10" x14ac:dyDescent="0.25">
      <c r="A44" s="32">
        <f t="shared" si="3"/>
        <v>26</v>
      </c>
      <c r="B44" s="31">
        <f>IF(A44="-","",-PPMT(($D$8/12),A44,$D$7,$D$9))</f>
        <v>279.50813318321502</v>
      </c>
      <c r="C44" s="31">
        <f>IF(A44="-","",-IPMT(($D$8/12),A44,$D$7,$D$9))</f>
        <v>2.5728602790559485</v>
      </c>
      <c r="D44" s="33">
        <f>IF(C44="","",(C44+B44))</f>
        <v>282.08099346227095</v>
      </c>
      <c r="E44" s="16"/>
      <c r="F44" s="20"/>
      <c r="G44" s="20"/>
      <c r="H44" s="20"/>
      <c r="I44" s="20"/>
      <c r="J44" s="20"/>
    </row>
    <row r="45" spans="1:10" x14ac:dyDescent="0.25">
      <c r="A45" s="32">
        <f t="shared" si="3"/>
        <v>27</v>
      </c>
      <c r="B45" s="31">
        <f>IF(A45="-","",-PPMT(($D$8/12),A45,$D$7,$D$9))</f>
        <v>279.74105662753436</v>
      </c>
      <c r="C45" s="31">
        <f>IF(A45="-","",-IPMT(($D$8/12),A45,$D$7,$D$9))</f>
        <v>2.3399368347366032</v>
      </c>
      <c r="D45" s="33">
        <f>IF(C45="","",(C45+B45))</f>
        <v>282.08099346227095</v>
      </c>
      <c r="E45" s="16"/>
      <c r="F45" s="20"/>
      <c r="G45" s="20"/>
      <c r="H45" s="20"/>
      <c r="I45" s="20"/>
      <c r="J45" s="20"/>
    </row>
    <row r="46" spans="1:10" x14ac:dyDescent="0.25">
      <c r="A46" s="32">
        <f t="shared" si="3"/>
        <v>28</v>
      </c>
      <c r="B46" s="31">
        <f>IF(A46="-","",-PPMT(($D$8/12),A46,$D$7,$D$9))</f>
        <v>279.974174174724</v>
      </c>
      <c r="C46" s="31">
        <f>IF(A46="-","",-IPMT(($D$8/12),A46,$D$7,$D$9))</f>
        <v>2.1068192875469913</v>
      </c>
      <c r="D46" s="33">
        <f>IF(C46="","",(C46+B46))</f>
        <v>282.08099346227101</v>
      </c>
      <c r="F46" s="20"/>
      <c r="G46" s="20"/>
      <c r="H46" s="20"/>
      <c r="I46" s="20"/>
      <c r="J46" s="20"/>
    </row>
    <row r="47" spans="1:10" x14ac:dyDescent="0.25">
      <c r="A47" s="32">
        <f t="shared" si="3"/>
        <v>29</v>
      </c>
      <c r="B47" s="31">
        <f>IF(A47="-","",-PPMT(($D$8/12),A47,$D$7,$D$9))</f>
        <v>280.20748598653626</v>
      </c>
      <c r="C47" s="31">
        <f>IF(A47="-","",-IPMT(($D$8/12),A47,$D$7,$D$9))</f>
        <v>1.8735074757347212</v>
      </c>
      <c r="D47" s="33">
        <f>IF(C47="","",(C47+B47))</f>
        <v>282.08099346227095</v>
      </c>
      <c r="F47" s="20"/>
      <c r="G47" s="20"/>
      <c r="H47" s="20"/>
      <c r="I47" s="20"/>
      <c r="J47" s="20"/>
    </row>
    <row r="48" spans="1:10" x14ac:dyDescent="0.25">
      <c r="A48" s="32">
        <f t="shared" si="3"/>
        <v>30</v>
      </c>
      <c r="B48" s="31">
        <f t="shared" ref="B48:B70" si="4">IF(A48="-","",-PPMT(($D$8/12),A48,$D$7,$D$9))</f>
        <v>280.44099222485835</v>
      </c>
      <c r="C48" s="31">
        <f t="shared" ref="C48:C70" si="5">IF(A48="-","",-IPMT(($D$8/12),A48,$D$7,$D$9))</f>
        <v>1.6400012374126076</v>
      </c>
      <c r="D48" s="33">
        <f t="shared" ref="D48:D70" si="6">IF(C48="","",(C48+B48))</f>
        <v>282.08099346227095</v>
      </c>
      <c r="F48" s="20"/>
      <c r="G48" s="20"/>
      <c r="H48" s="20"/>
      <c r="I48" s="20"/>
      <c r="J48" s="20"/>
    </row>
    <row r="49" spans="1:10" x14ac:dyDescent="0.25">
      <c r="A49" s="32">
        <f t="shared" si="3"/>
        <v>31</v>
      </c>
      <c r="B49" s="31">
        <f t="shared" si="4"/>
        <v>280.67469305171238</v>
      </c>
      <c r="C49" s="31">
        <f t="shared" si="5"/>
        <v>1.406300410558559</v>
      </c>
      <c r="D49" s="33">
        <f t="shared" si="6"/>
        <v>282.08099346227095</v>
      </c>
      <c r="F49" s="20"/>
      <c r="G49" s="20"/>
      <c r="H49" s="20"/>
      <c r="I49" s="20"/>
      <c r="J49" s="20"/>
    </row>
    <row r="50" spans="1:10" x14ac:dyDescent="0.25">
      <c r="A50" s="32">
        <f t="shared" si="3"/>
        <v>32</v>
      </c>
      <c r="B50" s="31">
        <f t="shared" si="4"/>
        <v>280.90858862925552</v>
      </c>
      <c r="C50" s="31">
        <f t="shared" si="5"/>
        <v>1.1724048330154655</v>
      </c>
      <c r="D50" s="33">
        <f t="shared" si="6"/>
        <v>282.08099346227101</v>
      </c>
      <c r="F50" s="20"/>
      <c r="G50" s="20"/>
      <c r="H50" s="20"/>
      <c r="I50" s="20"/>
      <c r="J50" s="20"/>
    </row>
    <row r="51" spans="1:10" x14ac:dyDescent="0.25">
      <c r="A51" s="32">
        <f t="shared" si="3"/>
        <v>33</v>
      </c>
      <c r="B51" s="31">
        <f t="shared" si="4"/>
        <v>281.14267911977993</v>
      </c>
      <c r="C51" s="31">
        <f t="shared" si="5"/>
        <v>0.93831434249108603</v>
      </c>
      <c r="D51" s="33">
        <f t="shared" si="6"/>
        <v>282.08099346227101</v>
      </c>
      <c r="F51" s="20"/>
      <c r="G51" s="20"/>
      <c r="H51" s="20"/>
      <c r="I51" s="20"/>
      <c r="J51" s="20"/>
    </row>
    <row r="52" spans="1:10" x14ac:dyDescent="0.25">
      <c r="A52" s="32">
        <f t="shared" si="3"/>
        <v>34</v>
      </c>
      <c r="B52" s="31">
        <f t="shared" si="4"/>
        <v>281.37696468571306</v>
      </c>
      <c r="C52" s="31">
        <f t="shared" si="5"/>
        <v>0.70402877655793616</v>
      </c>
      <c r="D52" s="33">
        <f t="shared" si="6"/>
        <v>282.08099346227101</v>
      </c>
      <c r="F52" s="20"/>
      <c r="G52" s="20"/>
      <c r="H52" s="20"/>
      <c r="I52" s="20"/>
      <c r="J52" s="20"/>
    </row>
    <row r="53" spans="1:10" x14ac:dyDescent="0.25">
      <c r="A53" s="32">
        <f t="shared" si="3"/>
        <v>35</v>
      </c>
      <c r="B53" s="31">
        <f t="shared" si="4"/>
        <v>281.61144548961778</v>
      </c>
      <c r="C53" s="31">
        <f t="shared" si="5"/>
        <v>0.46954797265317516</v>
      </c>
      <c r="D53" s="33">
        <f t="shared" si="6"/>
        <v>282.08099346227095</v>
      </c>
      <c r="F53" s="20"/>
      <c r="G53" s="20"/>
      <c r="H53" s="20"/>
      <c r="I53" s="20"/>
      <c r="J53" s="20"/>
    </row>
    <row r="54" spans="1:10" x14ac:dyDescent="0.25">
      <c r="A54" s="32">
        <f t="shared" si="3"/>
        <v>36</v>
      </c>
      <c r="B54" s="31">
        <f t="shared" si="4"/>
        <v>281.84612169419245</v>
      </c>
      <c r="C54" s="31">
        <f t="shared" si="5"/>
        <v>0.23487176807849372</v>
      </c>
      <c r="D54" s="33">
        <f t="shared" si="6"/>
        <v>282.08099346227095</v>
      </c>
      <c r="F54" s="20"/>
      <c r="G54" s="20"/>
      <c r="H54" s="20"/>
      <c r="I54" s="20"/>
      <c r="J54" s="20"/>
    </row>
    <row r="55" spans="1:10" x14ac:dyDescent="0.25">
      <c r="A55" s="32" t="str">
        <f t="shared" si="3"/>
        <v>-</v>
      </c>
      <c r="B55" s="31" t="str">
        <f t="shared" si="4"/>
        <v/>
      </c>
      <c r="C55" s="31" t="str">
        <f t="shared" si="5"/>
        <v/>
      </c>
      <c r="D55" s="33" t="str">
        <f t="shared" si="6"/>
        <v/>
      </c>
      <c r="F55" s="20"/>
      <c r="G55" s="20"/>
      <c r="H55" s="20"/>
      <c r="I55" s="20"/>
      <c r="J55" s="20"/>
    </row>
    <row r="56" spans="1:10" x14ac:dyDescent="0.25">
      <c r="A56" s="32" t="str">
        <f t="shared" si="3"/>
        <v>-</v>
      </c>
      <c r="B56" s="31" t="str">
        <f t="shared" si="4"/>
        <v/>
      </c>
      <c r="C56" s="31" t="str">
        <f t="shared" si="5"/>
        <v/>
      </c>
      <c r="D56" s="33" t="str">
        <f t="shared" si="6"/>
        <v/>
      </c>
      <c r="F56" s="20"/>
      <c r="G56" s="20"/>
      <c r="H56" s="20"/>
      <c r="I56" s="20"/>
      <c r="J56" s="20"/>
    </row>
    <row r="57" spans="1:10" x14ac:dyDescent="0.25">
      <c r="A57" s="32" t="str">
        <f t="shared" si="3"/>
        <v>-</v>
      </c>
      <c r="B57" s="31" t="str">
        <f t="shared" si="4"/>
        <v/>
      </c>
      <c r="C57" s="31" t="str">
        <f t="shared" si="5"/>
        <v/>
      </c>
      <c r="D57" s="33" t="str">
        <f t="shared" si="6"/>
        <v/>
      </c>
      <c r="F57" s="20"/>
      <c r="G57" s="20"/>
      <c r="H57" s="20"/>
      <c r="I57" s="20"/>
      <c r="J57" s="20"/>
    </row>
    <row r="58" spans="1:10" x14ac:dyDescent="0.25">
      <c r="A58" s="32" t="str">
        <f t="shared" si="3"/>
        <v>-</v>
      </c>
      <c r="B58" s="31" t="str">
        <f t="shared" si="4"/>
        <v/>
      </c>
      <c r="C58" s="31" t="str">
        <f t="shared" si="5"/>
        <v/>
      </c>
      <c r="D58" s="33" t="str">
        <f t="shared" si="6"/>
        <v/>
      </c>
      <c r="F58" s="20"/>
      <c r="G58" s="20"/>
      <c r="H58" s="20"/>
      <c r="I58" s="20"/>
      <c r="J58" s="20"/>
    </row>
    <row r="59" spans="1:10" x14ac:dyDescent="0.25">
      <c r="A59" s="32" t="str">
        <f t="shared" si="3"/>
        <v>-</v>
      </c>
      <c r="B59" s="31" t="str">
        <f t="shared" si="4"/>
        <v/>
      </c>
      <c r="C59" s="31" t="str">
        <f t="shared" si="5"/>
        <v/>
      </c>
      <c r="D59" s="33" t="str">
        <f t="shared" si="6"/>
        <v/>
      </c>
      <c r="F59" s="20"/>
      <c r="G59" s="20"/>
      <c r="H59" s="20"/>
      <c r="I59" s="20"/>
      <c r="J59" s="20"/>
    </row>
    <row r="60" spans="1:10" x14ac:dyDescent="0.25">
      <c r="A60" s="32" t="str">
        <f t="shared" si="3"/>
        <v>-</v>
      </c>
      <c r="B60" s="31" t="str">
        <f t="shared" si="4"/>
        <v/>
      </c>
      <c r="C60" s="31" t="str">
        <f t="shared" si="5"/>
        <v/>
      </c>
      <c r="D60" s="33" t="str">
        <f t="shared" si="6"/>
        <v/>
      </c>
      <c r="F60" s="20"/>
      <c r="G60" s="20"/>
      <c r="H60" s="20"/>
      <c r="I60" s="20"/>
      <c r="J60" s="20"/>
    </row>
    <row r="61" spans="1:10" x14ac:dyDescent="0.25">
      <c r="A61" s="32" t="str">
        <f t="shared" si="3"/>
        <v>-</v>
      </c>
      <c r="B61" s="31" t="str">
        <f t="shared" si="4"/>
        <v/>
      </c>
      <c r="C61" s="31" t="str">
        <f t="shared" si="5"/>
        <v/>
      </c>
      <c r="D61" s="33" t="str">
        <f t="shared" si="6"/>
        <v/>
      </c>
      <c r="F61" s="20"/>
      <c r="G61" s="20"/>
      <c r="H61" s="20"/>
      <c r="I61" s="20"/>
      <c r="J61" s="20"/>
    </row>
    <row r="62" spans="1:10" x14ac:dyDescent="0.25">
      <c r="A62" s="32" t="str">
        <f t="shared" si="3"/>
        <v>-</v>
      </c>
      <c r="B62" s="31" t="str">
        <f t="shared" si="4"/>
        <v/>
      </c>
      <c r="C62" s="31" t="str">
        <f t="shared" si="5"/>
        <v/>
      </c>
      <c r="D62" s="33" t="str">
        <f t="shared" si="6"/>
        <v/>
      </c>
      <c r="F62" s="20"/>
      <c r="G62" s="20"/>
      <c r="H62" s="20"/>
      <c r="I62" s="20"/>
      <c r="J62" s="20"/>
    </row>
    <row r="63" spans="1:10" x14ac:dyDescent="0.25">
      <c r="A63" s="32" t="str">
        <f t="shared" si="3"/>
        <v>-</v>
      </c>
      <c r="B63" s="31" t="str">
        <f t="shared" si="4"/>
        <v/>
      </c>
      <c r="C63" s="31" t="str">
        <f t="shared" si="5"/>
        <v/>
      </c>
      <c r="D63" s="33" t="str">
        <f t="shared" si="6"/>
        <v/>
      </c>
      <c r="F63" s="20"/>
      <c r="G63" s="20"/>
      <c r="H63" s="20"/>
      <c r="I63" s="20"/>
      <c r="J63" s="20"/>
    </row>
    <row r="64" spans="1:10" x14ac:dyDescent="0.25">
      <c r="A64" s="32" t="str">
        <f t="shared" si="3"/>
        <v>-</v>
      </c>
      <c r="B64" s="31" t="str">
        <f t="shared" si="4"/>
        <v/>
      </c>
      <c r="C64" s="31" t="str">
        <f t="shared" si="5"/>
        <v/>
      </c>
      <c r="D64" s="33" t="str">
        <f t="shared" si="6"/>
        <v/>
      </c>
      <c r="F64" s="20"/>
      <c r="G64" s="20"/>
      <c r="H64" s="20"/>
      <c r="I64" s="20"/>
      <c r="J64" s="20"/>
    </row>
    <row r="65" spans="1:21" x14ac:dyDescent="0.25">
      <c r="A65" s="32" t="str">
        <f t="shared" si="3"/>
        <v>-</v>
      </c>
      <c r="B65" s="31" t="str">
        <f t="shared" si="4"/>
        <v/>
      </c>
      <c r="C65" s="31" t="str">
        <f t="shared" si="5"/>
        <v/>
      </c>
      <c r="D65" s="33" t="str">
        <f t="shared" si="6"/>
        <v/>
      </c>
      <c r="F65" s="20"/>
      <c r="G65" s="20"/>
      <c r="H65" s="20"/>
      <c r="I65" s="20"/>
      <c r="J65" s="20"/>
    </row>
    <row r="66" spans="1:21" x14ac:dyDescent="0.25">
      <c r="A66" s="32" t="str">
        <f t="shared" si="3"/>
        <v>-</v>
      </c>
      <c r="B66" s="31" t="str">
        <f t="shared" si="4"/>
        <v/>
      </c>
      <c r="C66" s="31" t="str">
        <f t="shared" si="5"/>
        <v/>
      </c>
      <c r="D66" s="33" t="str">
        <f t="shared" si="6"/>
        <v/>
      </c>
      <c r="F66" s="20"/>
      <c r="G66" s="20"/>
      <c r="H66" s="20"/>
      <c r="I66" s="20"/>
      <c r="J66" s="20"/>
    </row>
    <row r="67" spans="1:21" x14ac:dyDescent="0.25">
      <c r="A67" s="32" t="str">
        <f t="shared" si="3"/>
        <v>-</v>
      </c>
      <c r="B67" s="31" t="str">
        <f t="shared" si="4"/>
        <v/>
      </c>
      <c r="C67" s="31" t="str">
        <f t="shared" si="5"/>
        <v/>
      </c>
      <c r="D67" s="33" t="str">
        <f t="shared" si="6"/>
        <v/>
      </c>
      <c r="F67" s="20"/>
      <c r="G67" s="20"/>
      <c r="H67" s="20"/>
      <c r="I67" s="20"/>
      <c r="J67" s="20"/>
    </row>
    <row r="68" spans="1:21" x14ac:dyDescent="0.25">
      <c r="A68" s="32" t="str">
        <f t="shared" si="3"/>
        <v>-</v>
      </c>
      <c r="B68" s="31" t="str">
        <f t="shared" si="4"/>
        <v/>
      </c>
      <c r="C68" s="31" t="str">
        <f t="shared" si="5"/>
        <v/>
      </c>
      <c r="D68" s="33" t="str">
        <f t="shared" si="6"/>
        <v/>
      </c>
      <c r="F68" s="20"/>
      <c r="G68" s="20"/>
      <c r="H68" s="20"/>
      <c r="I68" s="20"/>
      <c r="J68" s="20"/>
    </row>
    <row r="69" spans="1:21" x14ac:dyDescent="0.25">
      <c r="A69" s="32" t="str">
        <f t="shared" si="3"/>
        <v>-</v>
      </c>
      <c r="B69" s="31" t="str">
        <f t="shared" si="4"/>
        <v/>
      </c>
      <c r="C69" s="31" t="str">
        <f t="shared" si="5"/>
        <v/>
      </c>
      <c r="D69" s="33" t="str">
        <f t="shared" si="6"/>
        <v/>
      </c>
      <c r="F69" s="20"/>
      <c r="G69" s="20"/>
      <c r="H69" s="20"/>
      <c r="I69" s="20"/>
      <c r="J69" s="20"/>
    </row>
    <row r="70" spans="1:21" ht="13.8" thickBot="1" x14ac:dyDescent="0.3">
      <c r="A70" s="34" t="str">
        <f t="shared" si="3"/>
        <v>-</v>
      </c>
      <c r="B70" s="35" t="str">
        <f t="shared" si="4"/>
        <v/>
      </c>
      <c r="C70" s="35" t="str">
        <f t="shared" si="5"/>
        <v/>
      </c>
      <c r="D70" s="36" t="str">
        <f t="shared" si="6"/>
        <v/>
      </c>
      <c r="F70" s="20"/>
      <c r="G70" s="20"/>
      <c r="H70" s="20"/>
      <c r="I70" s="20"/>
      <c r="J70" s="20"/>
    </row>
    <row r="71" spans="1:21" x14ac:dyDescent="0.25">
      <c r="F71" s="20"/>
      <c r="G71" s="20"/>
      <c r="H71" s="20"/>
      <c r="I71" s="20"/>
      <c r="J71" s="20"/>
    </row>
    <row r="72" spans="1:21" x14ac:dyDescent="0.25">
      <c r="F72" s="20"/>
      <c r="G72" s="20"/>
      <c r="H72" s="20"/>
      <c r="I72" s="20"/>
      <c r="J72" s="20"/>
    </row>
    <row r="73" spans="1:21" x14ac:dyDescent="0.25">
      <c r="F73" s="20"/>
      <c r="G73" s="20"/>
      <c r="H73" s="20"/>
      <c r="I73" s="20"/>
      <c r="J73" s="20"/>
    </row>
    <row r="74" spans="1:21" ht="17.399999999999999" hidden="1" customHeight="1" x14ac:dyDescent="0.25">
      <c r="B74" s="5" t="s">
        <v>10</v>
      </c>
      <c r="F74" s="20"/>
      <c r="G74" s="20"/>
      <c r="H74" s="20"/>
      <c r="I74" s="20"/>
      <c r="J74" s="20"/>
    </row>
    <row r="75" spans="1:21" ht="13.8" hidden="1" x14ac:dyDescent="0.3">
      <c r="B75" s="17" t="s">
        <v>7</v>
      </c>
      <c r="C75" s="19">
        <v>1</v>
      </c>
      <c r="D75" s="19">
        <f t="shared" ref="D75:U75" si="7">IF(C75&lt;$D$7,C75+1,IF(C75=$D$7,"-","-"))</f>
        <v>2</v>
      </c>
      <c r="E75" s="19">
        <f t="shared" si="7"/>
        <v>3</v>
      </c>
      <c r="F75" s="19" t="e">
        <f>IF(#REF!&lt;$D$7,#REF!+1,IF(#REF!=$D$7,"-","-"))</f>
        <v>#REF!</v>
      </c>
      <c r="G75" s="19" t="e">
        <f t="shared" si="7"/>
        <v>#REF!</v>
      </c>
      <c r="H75" s="19" t="e">
        <f t="shared" si="7"/>
        <v>#REF!</v>
      </c>
      <c r="I75" s="19" t="e">
        <f t="shared" si="7"/>
        <v>#REF!</v>
      </c>
      <c r="J75" s="19" t="e">
        <f t="shared" si="7"/>
        <v>#REF!</v>
      </c>
      <c r="K75" s="19" t="e">
        <f t="shared" si="7"/>
        <v>#REF!</v>
      </c>
      <c r="L75" s="19" t="e">
        <f t="shared" si="7"/>
        <v>#REF!</v>
      </c>
      <c r="M75" s="19" t="e">
        <f t="shared" si="7"/>
        <v>#REF!</v>
      </c>
      <c r="N75" s="19" t="e">
        <f t="shared" si="7"/>
        <v>#REF!</v>
      </c>
      <c r="O75" s="19" t="e">
        <f t="shared" si="7"/>
        <v>#REF!</v>
      </c>
      <c r="P75" s="19" t="e">
        <f t="shared" si="7"/>
        <v>#REF!</v>
      </c>
      <c r="Q75" s="19" t="e">
        <f t="shared" si="7"/>
        <v>#REF!</v>
      </c>
      <c r="R75" s="19" t="e">
        <f t="shared" si="7"/>
        <v>#REF!</v>
      </c>
      <c r="S75" s="19" t="e">
        <f t="shared" si="7"/>
        <v>#REF!</v>
      </c>
      <c r="T75" s="19" t="e">
        <f t="shared" si="7"/>
        <v>#REF!</v>
      </c>
      <c r="U75" s="22" t="e">
        <f t="shared" si="7"/>
        <v>#REF!</v>
      </c>
    </row>
    <row r="76" spans="1:21" ht="13.8" hidden="1" x14ac:dyDescent="0.3">
      <c r="B76" s="18" t="s">
        <v>8</v>
      </c>
      <c r="C76" s="23">
        <f t="shared" ref="C76:U76" si="8">IF(C75="-","",-PPMT(($D$8/12),C75,$D$7,$D$9))</f>
        <v>273.74766012893764</v>
      </c>
      <c r="D76" s="23">
        <f t="shared" si="8"/>
        <v>273.9757831790451</v>
      </c>
      <c r="E76" s="23">
        <f t="shared" si="8"/>
        <v>274.2040963316943</v>
      </c>
      <c r="F76" s="23" t="e">
        <f t="shared" si="8"/>
        <v>#REF!</v>
      </c>
      <c r="G76" s="23" t="e">
        <f t="shared" si="8"/>
        <v>#REF!</v>
      </c>
      <c r="H76" s="23" t="e">
        <f t="shared" si="8"/>
        <v>#REF!</v>
      </c>
      <c r="I76" s="23" t="e">
        <f t="shared" si="8"/>
        <v>#REF!</v>
      </c>
      <c r="J76" s="23" t="e">
        <f t="shared" si="8"/>
        <v>#REF!</v>
      </c>
      <c r="K76" s="23" t="e">
        <f t="shared" si="8"/>
        <v>#REF!</v>
      </c>
      <c r="L76" s="23" t="e">
        <f t="shared" si="8"/>
        <v>#REF!</v>
      </c>
      <c r="M76" s="23" t="e">
        <f t="shared" si="8"/>
        <v>#REF!</v>
      </c>
      <c r="N76" s="23" t="e">
        <f t="shared" si="8"/>
        <v>#REF!</v>
      </c>
      <c r="O76" s="23" t="e">
        <f t="shared" si="8"/>
        <v>#REF!</v>
      </c>
      <c r="P76" s="23" t="e">
        <f t="shared" si="8"/>
        <v>#REF!</v>
      </c>
      <c r="Q76" s="23" t="e">
        <f t="shared" si="8"/>
        <v>#REF!</v>
      </c>
      <c r="R76" s="23" t="e">
        <f t="shared" si="8"/>
        <v>#REF!</v>
      </c>
      <c r="S76" s="23" t="e">
        <f t="shared" si="8"/>
        <v>#REF!</v>
      </c>
      <c r="T76" s="23" t="e">
        <f t="shared" si="8"/>
        <v>#REF!</v>
      </c>
      <c r="U76" s="23" t="e">
        <f t="shared" si="8"/>
        <v>#REF!</v>
      </c>
    </row>
    <row r="77" spans="1:21" hidden="1" x14ac:dyDescent="0.25">
      <c r="F77" s="20"/>
      <c r="G77" s="20"/>
      <c r="H77" s="20"/>
      <c r="I77" s="20"/>
      <c r="J77" s="20"/>
    </row>
    <row r="78" spans="1:21" x14ac:dyDescent="0.25">
      <c r="F78" s="20"/>
      <c r="G78" s="20"/>
      <c r="H78" s="20"/>
      <c r="I78" s="20"/>
      <c r="J78" s="20"/>
    </row>
    <row r="79" spans="1:21" x14ac:dyDescent="0.25">
      <c r="F79" s="20"/>
      <c r="G79" s="20"/>
      <c r="H79" s="20"/>
      <c r="I79" s="20"/>
      <c r="J79" s="20"/>
    </row>
    <row r="80" spans="1:21" x14ac:dyDescent="0.25">
      <c r="F80" s="20"/>
      <c r="G80" s="20"/>
      <c r="H80" s="20"/>
      <c r="I80" s="20"/>
      <c r="J80" s="20"/>
    </row>
    <row r="81" spans="6:10" x14ac:dyDescent="0.25">
      <c r="F81" s="20"/>
      <c r="G81" s="20"/>
      <c r="H81" s="20"/>
      <c r="I81" s="20"/>
      <c r="J81" s="20"/>
    </row>
    <row r="82" spans="6:10" x14ac:dyDescent="0.25">
      <c r="F82" s="20"/>
      <c r="G82" s="20"/>
      <c r="H82" s="20"/>
      <c r="I82" s="20"/>
      <c r="J82" s="20"/>
    </row>
    <row r="83" spans="6:10" x14ac:dyDescent="0.25">
      <c r="F83" s="20"/>
      <c r="G83" s="20"/>
      <c r="H83" s="20"/>
      <c r="I83" s="20"/>
      <c r="J83" s="20"/>
    </row>
    <row r="84" spans="6:10" x14ac:dyDescent="0.25">
      <c r="F84" s="20"/>
      <c r="G84" s="20"/>
      <c r="H84" s="20"/>
      <c r="I84" s="20"/>
      <c r="J84" s="20"/>
    </row>
    <row r="85" spans="6:10" x14ac:dyDescent="0.25">
      <c r="F85" s="20"/>
      <c r="G85" s="20"/>
      <c r="H85" s="20"/>
      <c r="I85" s="20"/>
      <c r="J85" s="20"/>
    </row>
    <row r="86" spans="6:10" x14ac:dyDescent="0.25">
      <c r="F86" s="20"/>
      <c r="G86" s="20"/>
      <c r="H86" s="20"/>
      <c r="I86" s="20"/>
      <c r="J86" s="20"/>
    </row>
    <row r="87" spans="6:10" x14ac:dyDescent="0.25">
      <c r="F87" s="20"/>
      <c r="G87" s="20"/>
      <c r="H87" s="20"/>
      <c r="I87" s="20"/>
      <c r="J87" s="20"/>
    </row>
    <row r="88" spans="6:10" x14ac:dyDescent="0.25">
      <c r="F88" s="20"/>
      <c r="G88" s="20"/>
      <c r="H88" s="20"/>
      <c r="I88" s="20"/>
      <c r="J88" s="20"/>
    </row>
    <row r="89" spans="6:10" x14ac:dyDescent="0.25">
      <c r="F89" s="20"/>
      <c r="G89" s="20"/>
      <c r="H89" s="20"/>
      <c r="I89" s="20"/>
      <c r="J89" s="20"/>
    </row>
    <row r="90" spans="6:10" x14ac:dyDescent="0.25">
      <c r="F90" s="20"/>
      <c r="G90" s="20"/>
      <c r="H90" s="20"/>
      <c r="I90" s="20"/>
      <c r="J90" s="20"/>
    </row>
    <row r="91" spans="6:10" x14ac:dyDescent="0.25">
      <c r="F91" s="20"/>
      <c r="G91" s="20"/>
      <c r="H91" s="20"/>
      <c r="I91" s="20"/>
      <c r="J91" s="20"/>
    </row>
    <row r="92" spans="6:10" x14ac:dyDescent="0.25">
      <c r="F92" s="20"/>
      <c r="G92" s="20"/>
      <c r="H92" s="20"/>
      <c r="I92" s="20"/>
      <c r="J92" s="20"/>
    </row>
    <row r="93" spans="6:10" x14ac:dyDescent="0.25">
      <c r="F93" s="20"/>
      <c r="G93" s="20"/>
      <c r="H93" s="20"/>
      <c r="I93" s="20"/>
      <c r="J93" s="20"/>
    </row>
    <row r="94" spans="6:10" x14ac:dyDescent="0.25">
      <c r="F94" s="20"/>
      <c r="G94" s="20"/>
      <c r="H94" s="20"/>
      <c r="I94" s="20"/>
      <c r="J94" s="20"/>
    </row>
    <row r="95" spans="6:10" x14ac:dyDescent="0.25">
      <c r="F95" s="20"/>
      <c r="G95" s="20"/>
      <c r="H95" s="20"/>
      <c r="I95" s="20"/>
      <c r="J95" s="20"/>
    </row>
    <row r="96" spans="6:10" x14ac:dyDescent="0.25">
      <c r="F96" s="20"/>
      <c r="G96" s="20"/>
      <c r="H96" s="20"/>
      <c r="I96" s="20"/>
      <c r="J96" s="20"/>
    </row>
    <row r="97" spans="6:10" x14ac:dyDescent="0.25">
      <c r="F97" s="20"/>
      <c r="G97" s="20"/>
      <c r="H97" s="20"/>
      <c r="I97" s="20"/>
      <c r="J97" s="20"/>
    </row>
    <row r="98" spans="6:10" x14ac:dyDescent="0.25">
      <c r="F98" s="20"/>
      <c r="G98" s="20"/>
      <c r="H98" s="20"/>
      <c r="I98" s="20"/>
      <c r="J98" s="20"/>
    </row>
    <row r="99" spans="6:10" x14ac:dyDescent="0.25">
      <c r="F99" s="20"/>
      <c r="G99" s="20"/>
      <c r="H99" s="20"/>
      <c r="I99" s="20"/>
      <c r="J99" s="20"/>
    </row>
    <row r="100" spans="6:10" x14ac:dyDescent="0.25">
      <c r="F100" s="20"/>
      <c r="G100" s="20"/>
      <c r="H100" s="20"/>
      <c r="I100" s="20"/>
      <c r="J100" s="20"/>
    </row>
    <row r="101" spans="6:10" x14ac:dyDescent="0.25">
      <c r="F101" s="20"/>
      <c r="G101" s="20"/>
      <c r="H101" s="20"/>
      <c r="I101" s="20"/>
      <c r="J101" s="20"/>
    </row>
    <row r="102" spans="6:10" x14ac:dyDescent="0.25">
      <c r="F102" s="20"/>
      <c r="G102" s="20"/>
      <c r="H102" s="20"/>
      <c r="I102" s="20"/>
      <c r="J102" s="20"/>
    </row>
    <row r="103" spans="6:10" x14ac:dyDescent="0.25">
      <c r="F103" s="20"/>
      <c r="G103" s="20"/>
      <c r="H103" s="20"/>
      <c r="I103" s="20"/>
      <c r="J103" s="20"/>
    </row>
    <row r="104" spans="6:10" x14ac:dyDescent="0.25">
      <c r="F104" s="20"/>
      <c r="G104" s="20"/>
      <c r="H104" s="20"/>
      <c r="I104" s="20"/>
      <c r="J104" s="20"/>
    </row>
    <row r="105" spans="6:10" x14ac:dyDescent="0.25">
      <c r="F105" s="20"/>
      <c r="G105" s="20"/>
      <c r="H105" s="20"/>
      <c r="I105" s="20"/>
      <c r="J105" s="20"/>
    </row>
    <row r="106" spans="6:10" x14ac:dyDescent="0.25">
      <c r="F106" s="20"/>
      <c r="G106" s="20"/>
      <c r="H106" s="20"/>
      <c r="I106" s="20"/>
      <c r="J106" s="2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8FC45614085E43940DF9053EA573B3" ma:contentTypeVersion="11" ma:contentTypeDescription="Crée un document." ma:contentTypeScope="" ma:versionID="e9e1cdde7648b9ebffb3a2161cd1419a">
  <xsd:schema xmlns:xsd="http://www.w3.org/2001/XMLSchema" xmlns:xs="http://www.w3.org/2001/XMLSchema" xmlns:p="http://schemas.microsoft.com/office/2006/metadata/properties" xmlns:ns3="e7c26d50-1ffe-4a98-b7a9-c437136c1099" xmlns:ns4="a9fbfa5f-75cd-4f2b-ba2a-5bc3aaf036a3" targetNamespace="http://schemas.microsoft.com/office/2006/metadata/properties" ma:root="true" ma:fieldsID="69a1e9c7d570dbd515a4d0c032af61e1" ns3:_="" ns4:_="">
    <xsd:import namespace="e7c26d50-1ffe-4a98-b7a9-c437136c1099"/>
    <xsd:import namespace="a9fbfa5f-75cd-4f2b-ba2a-5bc3aaf036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26d50-1ffe-4a98-b7a9-c437136c10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fbfa5f-75cd-4f2b-ba2a-5bc3aaf036a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763D17-DC8C-4A43-B6A5-B457305817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B21E71-1837-48F4-B623-CC40DD0711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c26d50-1ffe-4a98-b7a9-c437136c1099"/>
    <ds:schemaRef ds:uri="a9fbfa5f-75cd-4f2b-ba2a-5bc3aaf036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9D3276-EEE6-43C4-ACF5-AAED59A36E61}">
  <ds:schemaRefs>
    <ds:schemaRef ds:uri="http://purl.org/dc/terms/"/>
    <ds:schemaRef ds:uri="http://www.w3.org/XML/1998/namespace"/>
    <ds:schemaRef ds:uri="a9fbfa5f-75cd-4f2b-ba2a-5bc3aaf036a3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e7c26d50-1ffe-4a98-b7a9-c437136c10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Descriptif dispositif</vt:lpstr>
      <vt:lpstr>présentation</vt:lpstr>
      <vt:lpstr>Données de votre entreprise</vt:lpstr>
      <vt:lpstr>Aides financières</vt:lpstr>
      <vt:lpstr> analyse financière</vt:lpstr>
      <vt:lpstr>suivi tréso</vt:lpstr>
      <vt:lpstr>Simulateur de prêt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user</cp:lastModifiedBy>
  <cp:lastPrinted>2020-04-24T12:30:55Z</cp:lastPrinted>
  <dcterms:created xsi:type="dcterms:W3CDTF">2020-03-23T11:55:39Z</dcterms:created>
  <dcterms:modified xsi:type="dcterms:W3CDTF">2020-04-29T17:26:53Z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0x010100118FC45614085E43940DF9053EA573B3</vt:lpwstr>
  </property>
</Properties>
</file>